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9660" windowHeight="5490" firstSheet="5" activeTab="5"/>
  </bookViews>
  <sheets>
    <sheet name="MENU" sheetId="1" state="hidden" r:id="rId1"/>
    <sheet name="Q_DINH" sheetId="2" state="hidden" r:id="rId2"/>
    <sheet name="Bieu 4 CDYT" sheetId="3" state="hidden" r:id="rId3"/>
    <sheet name="MAU_Bieu_4 (4)" sheetId="4" state="hidden" r:id="rId4"/>
    <sheet name="Bieu_4_2021" sheetId="5" state="hidden" r:id="rId5"/>
    <sheet name="Bieu_4_2021_IN" sheetId="6" r:id="rId6"/>
    <sheet name="MAU_Bieu_4" sheetId="7" state="hidden" r:id="rId7"/>
  </sheets>
  <definedNames>
    <definedName name="_xlnm.Print_Titles" localSheetId="2">'Bieu 4 CDYT'!$9:$9</definedName>
    <definedName name="_xlnm.Print_Titles" localSheetId="5">'Bieu_4_2021_IN'!$A:$B,'Bieu_4_2021_IN'!$6:$11</definedName>
  </definedNames>
  <calcPr fullCalcOnLoad="1"/>
</workbook>
</file>

<file path=xl/sharedStrings.xml><?xml version="1.0" encoding="utf-8"?>
<sst xmlns="http://schemas.openxmlformats.org/spreadsheetml/2006/main" count="1063" uniqueCount="224">
  <si>
    <t>Nội dung</t>
  </si>
  <si>
    <t>A</t>
  </si>
  <si>
    <t>I</t>
  </si>
  <si>
    <t xml:space="preserve"> Số thu phí, lệ phí</t>
  </si>
  <si>
    <t>Lệ phí</t>
  </si>
  <si>
    <t>Phí</t>
  </si>
  <si>
    <t>II</t>
  </si>
  <si>
    <t>Chi sự nghiệp………………….</t>
  </si>
  <si>
    <t>a</t>
  </si>
  <si>
    <t xml:space="preserve"> Kinh phí nhiệm vụ thường xuyên</t>
  </si>
  <si>
    <t>b</t>
  </si>
  <si>
    <t>Kinh phí nhiệm vụ không thường xuyên</t>
  </si>
  <si>
    <t>Chi quản lý hành chính</t>
  </si>
  <si>
    <t xml:space="preserve"> Kinh phí thực hiện chế độ tự chủ </t>
  </si>
  <si>
    <t xml:space="preserve">Kinh phí không thực hiện chế độ tự chủ </t>
  </si>
  <si>
    <t>III</t>
  </si>
  <si>
    <t xml:space="preserve"> Số phí, lệ phí nộp ngân sách nhà nước</t>
  </si>
  <si>
    <t>B</t>
  </si>
  <si>
    <t>Nguồn ngân sách trong nước</t>
  </si>
  <si>
    <t>1.1</t>
  </si>
  <si>
    <t>1.2</t>
  </si>
  <si>
    <t>Chi sự nghiệp khoa học và công nghệ</t>
  </si>
  <si>
    <t>2.1</t>
  </si>
  <si>
    <t>Kinh phí thực hiện nhiệm vụ khoa học công nghệ</t>
  </si>
  <si>
    <t>- Nhiệm vụ khoa học công nghệ cấp quốc gia</t>
  </si>
  <si>
    <t>- Nhiệm vụ khoa học công nghệ cấp Bộ</t>
  </si>
  <si>
    <t>- Nhiệm vụ khoa học công nghệ cấp cơ sở</t>
  </si>
  <si>
    <t>2.2</t>
  </si>
  <si>
    <t xml:space="preserve"> Kinh phí nhiệm vụ thường xuyên theo chức năng</t>
  </si>
  <si>
    <t>2.3</t>
  </si>
  <si>
    <t xml:space="preserve">Kinh phí nhiệm vụ không thường xuyên </t>
  </si>
  <si>
    <t>Chi sự nghiệp giáo dục, đào tạo và dạy nghề</t>
  </si>
  <si>
    <t>3.1</t>
  </si>
  <si>
    <t>3.2</t>
  </si>
  <si>
    <t>CỘNG HÒA XÃ HỘI CHỦ NGHĨA VIỆT NAM</t>
  </si>
  <si>
    <t>Độc lập - Tự do - Hạnh phúc</t>
  </si>
  <si>
    <t>(Dùng cho đơn vị dự toán cấp trên và đơn vị</t>
  </si>
  <si>
    <t xml:space="preserve"> dự toán sử dụng ngân sách nhà nước)</t>
  </si>
  <si>
    <t>Số 
TT</t>
  </si>
  <si>
    <t>Tổng số liệu báo cáo
 quyết toán</t>
  </si>
  <si>
    <t>Tổng số liệu quyết toán
 được duyệt</t>
  </si>
  <si>
    <t>Chênh lệch</t>
  </si>
  <si>
    <t>5=4-3</t>
  </si>
  <si>
    <t>Quyết toán thu, chi, nộp ngân sách phí, lệ phí</t>
  </si>
  <si>
    <t>Chi từ nguồn thu phí được khấu trừ hoặc để lại</t>
  </si>
  <si>
    <t>Quyết toán chi ngân sách nhà nước</t>
  </si>
  <si>
    <t>Biểu số 4 - Ban hành kèm theo Thông tư số 90/2018/TT-BTC ngày 28 tháng 9 năm 2018 của Bộ Tài chính</t>
  </si>
  <si>
    <t>Mẫu số 01/QĐ-CKNS ban hành kèm theo Thông tư số 61/2017/TT-BTC ngày 15/06/2017 của Bộ Tài Chính</t>
  </si>
  <si>
    <t>QUYẾT ĐỊNH</t>
  </si>
  <si>
    <t>Nơi nhận:</t>
  </si>
  <si>
    <t xml:space="preserve">            - Căn cứ Nghị định 163/2016/NĐ-CP ngày 21 tháng 12 năm 2016 của Chính phủ quy định chi tiết thi hành một số điều của Luật Ngân sách nhà nước;</t>
  </si>
  <si>
    <t xml:space="preserve">            - Căn cứ Thông tư số 61/2017/TT-BTC ngày 15 tháng 06 năm 2017 của Bộ Tài chính hướng dẫn thực hiện công khai ngân sách đối với đơn vị dự toán ngân sách, các tổ chức được ngân sách nhà nước hỗ trợ;</t>
  </si>
  <si>
    <t xml:space="preserve">            - Căn cứ Thông tư số 90/2018/TT-BTC ngày 28 tháng 9 năm 2018 của Bộ Tài chính V/v Sửa đổi, bổ sung một số điều của Thông tư 61/2017/TT-BTC ngày 15 tháng 6 năm 2017 của Bộ Tài chính;</t>
  </si>
  <si>
    <t xml:space="preserve">  Đơn vị: Trường Cao đẳng Y tế Hà Nam</t>
  </si>
  <si>
    <t xml:space="preserve"> Chương: 423</t>
  </si>
  <si>
    <t xml:space="preserve"> QUYẾT TOÁN THU - CHI NGÂN SÁCH NHÀ NƯỚC năm 2018</t>
  </si>
  <si>
    <t xml:space="preserve">          ĐV tính:  đồng</t>
  </si>
  <si>
    <t>Lương theo ngạch, bậc</t>
  </si>
  <si>
    <t>Lương hợp đồng theo chế độ</t>
  </si>
  <si>
    <t>Tiền lương</t>
  </si>
  <si>
    <t>Phụ cấp lương</t>
  </si>
  <si>
    <t>Phụ cấp chức vụ</t>
  </si>
  <si>
    <t>Phụ cấp ưu đãi nghề</t>
  </si>
  <si>
    <t>Phụ cấp trách nhiệm theo nghề, theo công việc</t>
  </si>
  <si>
    <t>PC thâm niên vượt khung, PC thâm niên nghề</t>
  </si>
  <si>
    <t>Các khoản đóng góp</t>
  </si>
  <si>
    <t>Bảo hiểm xã hội</t>
  </si>
  <si>
    <t>Bảo hiểm y tế</t>
  </si>
  <si>
    <t>Bảo hiểm thất nghiệp</t>
  </si>
  <si>
    <t>Kinh phí công đoàn</t>
  </si>
  <si>
    <t>Các khoản đóng góp khác</t>
  </si>
  <si>
    <t>Thanh toán dịch vụ công cộng</t>
  </si>
  <si>
    <t>Tiền điện</t>
  </si>
  <si>
    <t>Tiền nước</t>
  </si>
  <si>
    <t>Tiền nhiên liệu</t>
  </si>
  <si>
    <t>Tiền vệ sinh môi trường</t>
  </si>
  <si>
    <t>Vật tư văn phòng phẩm</t>
  </si>
  <si>
    <t>Văn phòng phẩm</t>
  </si>
  <si>
    <t>Mua sắm công cụ dụng cụ văn phòng</t>
  </si>
  <si>
    <t>Vật tư văn phòng khác</t>
  </si>
  <si>
    <t>Thông tin, tuyên truyền, liên lạc</t>
  </si>
  <si>
    <t>Cước phí điện thoại, thuê bao đường điện thoại, fax</t>
  </si>
  <si>
    <t>Cước phí bưu chính</t>
  </si>
  <si>
    <t>Thuê bao kênh vệ tinh, cáp truyền hình, cước internet</t>
  </si>
  <si>
    <t>Tuyên truyền quảng cáo</t>
  </si>
  <si>
    <t>Công tác phí</t>
  </si>
  <si>
    <t>Khoán công tác phí</t>
  </si>
  <si>
    <t>Tiền thuê phòng ngủ</t>
  </si>
  <si>
    <t>Phụ cấp công tác phí</t>
  </si>
  <si>
    <t>Tiền vé máy bay, tàu, xe</t>
  </si>
  <si>
    <t>Sửa chữa, duy tu tài sản phục vụ công tác chuyên môn và các công trình cơ sở hạ tầng</t>
  </si>
  <si>
    <t>Ô tô dùng chung</t>
  </si>
  <si>
    <t>Nhà cửa</t>
  </si>
  <si>
    <t>Các thiết bị công nghệ thông tin</t>
  </si>
  <si>
    <t>Tài sản và thiết bị văn phòng</t>
  </si>
  <si>
    <t>Đường điện, cấp thoát nước</t>
  </si>
  <si>
    <t>Các tài sản và công trình hạ tầng cơ sở khác</t>
  </si>
  <si>
    <t>Mua sắm tài sản phục vụ công tác chuyên môn</t>
  </si>
  <si>
    <t>Tài sản và thiết bị chuyên dùng</t>
  </si>
  <si>
    <t>Chi phí nghiệp vụ chuyên môn của từng ngành</t>
  </si>
  <si>
    <t>Chi mua hàng hóa, vật tư</t>
  </si>
  <si>
    <t>Đồng phục, trang phục, bảo hộ lao động</t>
  </si>
  <si>
    <t>Chi khác</t>
  </si>
  <si>
    <t>Chi các khoản phí và lệ phí</t>
  </si>
  <si>
    <t>Chi bảo hiểm tài sản và phương tiện</t>
  </si>
  <si>
    <t>Chi tiếp khách</t>
  </si>
  <si>
    <t>Chi các khoản khác</t>
  </si>
  <si>
    <t>Loại 070. Khoản 093</t>
  </si>
  <si>
    <t>Học bổng và hỗ trợ khác cho học sinh sinh viên</t>
  </si>
  <si>
    <t>Loại 070. Khoản 085</t>
  </si>
  <si>
    <t>Hỗ trợ đối tượng chính sách đóng học phí</t>
  </si>
  <si>
    <t>Mua sắm tài sản vô hình</t>
  </si>
  <si>
    <t>Mua, bảo trì phần mềm công nghệ thông tin</t>
  </si>
  <si>
    <t xml:space="preserve"> QUYẾT TOÁN THU - CHI NGÂN SÁCH NHÀ NƯỚC</t>
  </si>
  <si>
    <t>Năm công khai</t>
  </si>
  <si>
    <t>Năm Quyết toán</t>
  </si>
  <si>
    <t>Ngày công khai</t>
  </si>
  <si>
    <t>Quyết định công khai</t>
  </si>
  <si>
    <t xml:space="preserve">            Điều 2: Quyết định có hiệu lực kể từ ngày ký.</t>
  </si>
  <si>
    <t>Người ký</t>
  </si>
  <si>
    <t>Văn phòng sở</t>
  </si>
  <si>
    <t>Chi cục dân số</t>
  </si>
  <si>
    <t>Chi cục Dân số</t>
  </si>
  <si>
    <t>Chi cục ATTP</t>
  </si>
  <si>
    <t>Bệnh viện Đa khoa tỉnh</t>
  </si>
  <si>
    <t>Bệnh viện Sản nhi</t>
  </si>
  <si>
    <t>Bệnh viện Lao và bệnh phổi</t>
  </si>
  <si>
    <t>Bệnh viện Phong</t>
  </si>
  <si>
    <t>Bệnh viện Tâm Thần</t>
  </si>
  <si>
    <t>Bệnh viện Mắt</t>
  </si>
  <si>
    <t>Bệnh viện YHCT</t>
  </si>
  <si>
    <t>Trung tâm GĐYK</t>
  </si>
  <si>
    <t>Trung tâm Pháp y tỉnh</t>
  </si>
  <si>
    <t>Trung tâm kiểm nghiệm dược -MP-TP</t>
  </si>
  <si>
    <t>Trung tâm KSBT</t>
  </si>
  <si>
    <t xml:space="preserve">Ban QLDA hỗ trợ y tế các tỉnh ĐBB và ĐB Sông hồng </t>
  </si>
  <si>
    <t>Trường CĐYT</t>
  </si>
  <si>
    <t>Bệnh viện ĐK Nam Lý</t>
  </si>
  <si>
    <t>TTYT Bình Lục</t>
  </si>
  <si>
    <t>TTYT Thanh Liêm</t>
  </si>
  <si>
    <t>TTYT Duy Tiên</t>
  </si>
  <si>
    <t>TTYT Lý Nhân</t>
  </si>
  <si>
    <t>TTYT Kim Bảng</t>
  </si>
  <si>
    <t>TTYT TP Phủ Lý</t>
  </si>
  <si>
    <t>Số liệu báo cáo quyết toán</t>
  </si>
  <si>
    <t>Số liệu quyết toán được duyệt</t>
  </si>
  <si>
    <t>Quyết toán thu, chi, nộp NS phí, lệ phí</t>
  </si>
  <si>
    <t>Số thu phí, lệ phí</t>
  </si>
  <si>
    <t>Chi sự nghiệp</t>
  </si>
  <si>
    <t>Kinh phí nhiệm vụ thường xuyên</t>
  </si>
  <si>
    <t>Kinh phí thực hiện chế độ tự chủ</t>
  </si>
  <si>
    <t>Kinh phí không thực hiện chế độ tự chủ</t>
  </si>
  <si>
    <t>Số phí, lệ phí nộp NSNN</t>
  </si>
  <si>
    <t>Quyết toán chi NSNN</t>
  </si>
  <si>
    <t>Chi sự nghiệp giáo dục, đào tạo và DN</t>
  </si>
  <si>
    <t>Chi sự nghiệp y tế, dân số và gia đình</t>
  </si>
  <si>
    <t>STT</t>
  </si>
  <si>
    <t>SBC</t>
  </si>
  <si>
    <t>SD</t>
  </si>
  <si>
    <t xml:space="preserve">      /QĐ-SYT</t>
  </si>
  <si>
    <t>Nguyễn Trọng Khải</t>
  </si>
  <si>
    <t>SỞ Y TẾ</t>
  </si>
  <si>
    <t>UBND TỈNH HÀ NAM</t>
  </si>
  <si>
    <t>Chi chương trình mục tiêu</t>
  </si>
  <si>
    <t>4.1</t>
  </si>
  <si>
    <t>4.2</t>
  </si>
  <si>
    <t>4.3</t>
  </si>
  <si>
    <t>4.4</t>
  </si>
  <si>
    <t>4.5</t>
  </si>
  <si>
    <t>4.6</t>
  </si>
  <si>
    <t>4.7</t>
  </si>
  <si>
    <t>4.8</t>
  </si>
  <si>
    <t>Dự án phòng chống bệnh phong</t>
  </si>
  <si>
    <t>4.9</t>
  </si>
  <si>
    <t>Dự án bảo vệ sức khỏe Tâm thần cộng đồng</t>
  </si>
  <si>
    <t>4.10</t>
  </si>
  <si>
    <t>Dự án phòng chống Sốt rét</t>
  </si>
  <si>
    <t>4.11</t>
  </si>
  <si>
    <t>Dự án phòng chống suy dinh dưỡng TE</t>
  </si>
  <si>
    <t>4.12</t>
  </si>
  <si>
    <t>Dự án tiêm chủng mở rộng</t>
  </si>
  <si>
    <t>4.13</t>
  </si>
  <si>
    <t>Dự án phòng chống bệnh ung thư</t>
  </si>
  <si>
    <t>4.14</t>
  </si>
  <si>
    <t>Dự án phòng chống bệnh đái tháo đường</t>
  </si>
  <si>
    <t>4.15</t>
  </si>
  <si>
    <t>Dự án phòng chống bệnh tăng huyết áp</t>
  </si>
  <si>
    <t>4.16</t>
  </si>
  <si>
    <t>Dự án thông tin giáo dục và TT thay đổi hành vi</t>
  </si>
  <si>
    <t>4.17</t>
  </si>
  <si>
    <t>Dự án phòng chống Lao</t>
  </si>
  <si>
    <t>Dự án đảm bảo hậu cần và cung cấp dịch vụm KHHGĐ</t>
  </si>
  <si>
    <t>Dự án tầm soát các dị dạng, bệnh tật bẩm sinh và kiểm soát mất cân bằng giới tính khi sinh</t>
  </si>
  <si>
    <t>Dự án nâng cao năng lực quản lý chất lượng VSTTTP ở VN</t>
  </si>
  <si>
    <t>Dự án tăng cường năng lực hệ thống kiểm nghiệm chất lượng VSATTP</t>
  </si>
  <si>
    <t>Dự án thông tin GDTT đảm bảo chất lượng VSATTP</t>
  </si>
  <si>
    <t>Dự án PC ngộ độc TP và các bệnh lây truyền qua TP</t>
  </si>
  <si>
    <t>Dự án phòng chống bệnh phổi tắc nghẽn</t>
  </si>
  <si>
    <t>Biểu số 04</t>
  </si>
  <si>
    <t>Đơn vị: Sở Y tế tỉnh Hà Nam</t>
  </si>
  <si>
    <t>Chương: 423</t>
  </si>
  <si>
    <t>(Kèm theo Quyết định số ……/QĐ-SYT ngày ….. tháng ….. năm 2023 của Sở Y tế)</t>
  </si>
  <si>
    <t xml:space="preserve">            - Xét đề nghị của phòng Kế hoạch tài chính;</t>
  </si>
  <si>
    <t xml:space="preserve">            Điều 3: Các Trưởng phòng Sở Y tế và Thủ trưởng các đơn vị trực thuộc tổ chức thực hiện Quyết định này./.</t>
  </si>
  <si>
    <t>- Ban Giám đốc Sở (để báo cáo)</t>
  </si>
  <si>
    <t>- Các phòng chức năng SYT</t>
  </si>
  <si>
    <t>- Các đơn vị trực thuộc;</t>
  </si>
  <si>
    <t>- Lưu: VT, KHTC</t>
  </si>
  <si>
    <t>- Sở Tài chính tỉnh;</t>
  </si>
  <si>
    <t>GIÁM ĐỐC</t>
  </si>
  <si>
    <t>QUYẾT TOÁN THU - CHI NGUỒN NSNN, NGUỒN KHÁC NĂM 2021</t>
  </si>
  <si>
    <t>QUYẾT TOÁN THU - CHI NGUỒN NSNN, NGUỒN KHÁC NĂM 20</t>
  </si>
  <si>
    <t>Đơn vị tính: Đồng.</t>
  </si>
  <si>
    <r>
      <t xml:space="preserve">Chi quản lý hành chính </t>
    </r>
    <r>
      <rPr>
        <b/>
        <sz val="10"/>
        <color indexed="10"/>
        <rFont val="Times New Roman"/>
        <family val="1"/>
      </rPr>
      <t>(341)</t>
    </r>
  </si>
  <si>
    <r>
      <t xml:space="preserve">Chi sự nghiệp giáo dục, đào tạo và DN </t>
    </r>
    <r>
      <rPr>
        <b/>
        <sz val="10"/>
        <color indexed="10"/>
        <rFont val="Times New Roman"/>
        <family val="1"/>
      </rPr>
      <t>(093)</t>
    </r>
  </si>
  <si>
    <r>
      <t xml:space="preserve">Chi sự nghiệp y tế, dân số và gia đình </t>
    </r>
    <r>
      <rPr>
        <b/>
        <sz val="10"/>
        <color indexed="10"/>
        <rFont val="Times New Roman"/>
        <family val="1"/>
      </rPr>
      <t>(131,151,</t>
    </r>
    <r>
      <rPr>
        <b/>
        <sz val="10"/>
        <rFont val="Times New Roman"/>
        <family val="1"/>
      </rPr>
      <t>132...</t>
    </r>
    <r>
      <rPr>
        <b/>
        <sz val="10"/>
        <color indexed="10"/>
        <rFont val="Times New Roman"/>
        <family val="1"/>
      </rPr>
      <t>)</t>
    </r>
  </si>
  <si>
    <t>070-093</t>
  </si>
  <si>
    <t>130-131</t>
  </si>
  <si>
    <t>130-132</t>
  </si>
  <si>
    <t>130-139</t>
  </si>
  <si>
    <t>130-151</t>
  </si>
  <si>
    <t>340-341</t>
  </si>
  <si>
    <t>Số liệu so sánh với biểu quyết toán</t>
  </si>
  <si>
    <t>(Kèm theo Quyết định số ……/QĐ-SYT ngày ….. tháng ….. năm 2022 của Sở Y tế)</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</si>
</sst>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7">
    <font>
      <sz val="11"/>
      <color indexed="9"/>
      <name val="Arial"/>
      <family val="0"/>
    </font>
    <font>
      <sz val="11"/>
      <color indexed="9"/>
      <name val="Times New Roman"/>
      <family val="0"/>
    </font>
    <font>
      <sz val="14"/>
      <color indexed="9"/>
      <name val="Times New Roman"/>
      <family val="0"/>
    </font>
    <font>
      <sz val="12"/>
      <color indexed="9"/>
      <name val="Arial"/>
      <family val="0"/>
    </font>
    <font>
      <b/>
      <sz val="12"/>
      <color indexed="9"/>
      <name val="Times New Roman"/>
      <family val="1"/>
    </font>
    <font>
      <sz val="12"/>
      <color indexed="9"/>
      <name val="Times New Roman"/>
      <family val="1"/>
    </font>
    <font>
      <i/>
      <sz val="12"/>
      <color indexed="9"/>
      <name val="Times New Roman"/>
      <family val="1"/>
    </font>
    <font>
      <b/>
      <i/>
      <sz val="12"/>
      <color indexed="9"/>
      <name val="Times New Roman"/>
      <family val="1"/>
    </font>
    <font>
      <b/>
      <sz val="11"/>
      <color indexed="9"/>
      <name val="Times New Roman"/>
      <family val="1"/>
    </font>
    <font>
      <i/>
      <sz val="14"/>
      <color indexed="9"/>
      <name val="Times New Roman"/>
      <family val="1"/>
    </font>
    <font>
      <b/>
      <sz val="14"/>
      <color indexed="9"/>
      <name val="Times New Roman"/>
      <family val="1"/>
    </font>
    <font>
      <sz val="13"/>
      <color indexed="9"/>
      <name val="Times New Roman"/>
      <family val="1"/>
    </font>
    <font>
      <sz val="9"/>
      <color indexed="9"/>
      <name val="Times New Roman"/>
      <family val="1"/>
    </font>
    <font>
      <i/>
      <sz val="11"/>
      <color indexed="9"/>
      <name val="Times New Roman"/>
      <family val="1"/>
    </font>
    <font>
      <b/>
      <i/>
      <sz val="11"/>
      <color indexed="9"/>
      <name val="Times New Roman"/>
      <family val="1"/>
    </font>
    <font>
      <b/>
      <i/>
      <sz val="10"/>
      <name val="Times New Roman"/>
      <family val="1"/>
    </font>
    <font>
      <sz val="10"/>
      <name val="Times New Roman"/>
      <family val="1"/>
    </font>
    <font>
      <b/>
      <sz val="10"/>
      <name val="Times New Roman"/>
      <family val="1"/>
    </font>
    <font>
      <b/>
      <sz val="14"/>
      <name val="Times New Roman"/>
      <family val="1"/>
    </font>
    <font>
      <b/>
      <i/>
      <sz val="14"/>
      <name val="Times New Roman"/>
      <family val="1"/>
    </font>
    <font>
      <b/>
      <i/>
      <sz val="12"/>
      <name val="Times New Roman"/>
      <family val="1"/>
    </font>
    <font>
      <b/>
      <sz val="12"/>
      <name val="Times New Roman"/>
      <family val="1"/>
    </font>
    <font>
      <sz val="10"/>
      <color indexed="9"/>
      <name val="Times New Roman"/>
      <family val="1"/>
    </font>
    <font>
      <b/>
      <sz val="10"/>
      <color indexed="9"/>
      <name val="Times New Roman"/>
      <family val="1"/>
    </font>
    <font>
      <b/>
      <sz val="9"/>
      <color indexed="9"/>
      <name val="Times New Roman"/>
      <family val="1"/>
    </font>
    <font>
      <b/>
      <sz val="10"/>
      <color indexed="10"/>
      <name val="Times New Roman"/>
      <family val="1"/>
    </font>
    <font>
      <sz val="12"/>
      <color indexed="22"/>
      <name val="Times New Roman"/>
      <family val="2"/>
    </font>
    <font>
      <sz val="12"/>
      <color indexed="20"/>
      <name val="Times New Roman"/>
      <family val="2"/>
    </font>
    <font>
      <b/>
      <sz val="12"/>
      <color indexed="52"/>
      <name val="Times New Roman"/>
      <family val="2"/>
    </font>
    <font>
      <b/>
      <sz val="12"/>
      <color indexed="22"/>
      <name val="Times New Roman"/>
      <family val="2"/>
    </font>
    <font>
      <i/>
      <sz val="12"/>
      <color indexed="23"/>
      <name val="Times New Roman"/>
      <family val="2"/>
    </font>
    <font>
      <u val="single"/>
      <sz val="11"/>
      <color indexed="20"/>
      <name val="Arial"/>
      <family val="2"/>
    </font>
    <font>
      <sz val="12"/>
      <color indexed="17"/>
      <name val="Times New Roman"/>
      <family val="2"/>
    </font>
    <font>
      <b/>
      <sz val="15"/>
      <color indexed="62"/>
      <name val="Times New Roman"/>
      <family val="2"/>
    </font>
    <font>
      <b/>
      <sz val="13"/>
      <color indexed="62"/>
      <name val="Times New Roman"/>
      <family val="2"/>
    </font>
    <font>
      <b/>
      <sz val="11"/>
      <color indexed="62"/>
      <name val="Times New Roman"/>
      <family val="2"/>
    </font>
    <font>
      <u val="single"/>
      <sz val="11"/>
      <color indexed="12"/>
      <name val="Arial"/>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62"/>
      <name val="Cambria"/>
      <family val="2"/>
    </font>
    <font>
      <sz val="12"/>
      <color indexed="10"/>
      <name val="Times New Roman"/>
      <family val="2"/>
    </font>
    <font>
      <sz val="10"/>
      <color indexed="10"/>
      <name val="Times New Roman"/>
      <family val="1"/>
    </font>
    <font>
      <sz val="11"/>
      <color indexed="10"/>
      <name val="Times New Roman"/>
      <family val="1"/>
    </font>
    <font>
      <i/>
      <sz val="14"/>
      <name val="Times New Roman"/>
      <family val="1"/>
    </font>
    <font>
      <sz val="8"/>
      <name val="Arial"/>
      <family val="0"/>
    </font>
  </fonts>
  <fills count="18">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13"/>
        <bgColor indexed="64"/>
      </patternFill>
    </fill>
  </fills>
  <borders count="6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style="hair">
        <color indexed="9"/>
      </bottom>
    </border>
    <border>
      <left style="thin">
        <color indexed="9"/>
      </left>
      <right style="thin">
        <color indexed="9"/>
      </right>
      <top style="hair">
        <color indexed="9"/>
      </top>
      <bottom style="hair">
        <color indexed="9"/>
      </bottom>
    </border>
    <border>
      <left style="thin">
        <color indexed="9"/>
      </left>
      <right>
        <color indexed="63"/>
      </right>
      <top style="hair">
        <color indexed="9"/>
      </top>
      <bottom style="hair">
        <color indexed="9"/>
      </bottom>
    </border>
    <border>
      <left>
        <color indexed="63"/>
      </left>
      <right>
        <color indexed="63"/>
      </right>
      <top style="hair">
        <color indexed="9"/>
      </top>
      <bottom style="hair">
        <color indexed="9"/>
      </bottom>
    </border>
    <border>
      <left>
        <color indexed="63"/>
      </left>
      <right style="thin">
        <color indexed="9"/>
      </right>
      <top style="hair">
        <color indexed="9"/>
      </top>
      <bottom style="hair">
        <color indexed="9"/>
      </bottom>
    </border>
    <border>
      <left style="thin"/>
      <right style="thin"/>
      <top style="hair">
        <color indexed="9"/>
      </top>
      <bottom style="hair">
        <color indexed="9"/>
      </bottom>
    </border>
    <border>
      <left style="thin"/>
      <right style="thin">
        <color indexed="9"/>
      </right>
      <top style="hair">
        <color indexed="9"/>
      </top>
      <bottom style="hair">
        <color indexed="9"/>
      </bottom>
    </border>
    <border>
      <left style="thin">
        <color indexed="9"/>
      </left>
      <right>
        <color indexed="63"/>
      </right>
      <top style="hair">
        <color indexed="9"/>
      </top>
      <bottom style="thin">
        <color indexed="9"/>
      </bottom>
    </border>
    <border>
      <left style="thin"/>
      <right style="thin"/>
      <top style="hair">
        <color indexed="9"/>
      </top>
      <bottom style="thin">
        <color indexed="9"/>
      </bottom>
    </border>
    <border>
      <left style="thin"/>
      <right style="thin">
        <color indexed="9"/>
      </right>
      <top style="hair">
        <color indexed="9"/>
      </top>
      <bottom style="thin">
        <color indexed="9"/>
      </bottom>
    </border>
    <border>
      <left style="thin">
        <color indexed="9"/>
      </left>
      <right style="thin">
        <color indexed="9"/>
      </right>
      <top style="hair">
        <color indexed="9"/>
      </top>
      <bottom style="thin">
        <color indexed="9"/>
      </bottom>
    </border>
    <border>
      <left style="thin">
        <color indexed="9"/>
      </left>
      <right>
        <color indexed="63"/>
      </right>
      <top style="hair">
        <color indexed="9"/>
      </top>
      <bottom>
        <color indexed="63"/>
      </bottom>
    </border>
    <border>
      <left>
        <color indexed="63"/>
      </left>
      <right>
        <color indexed="63"/>
      </right>
      <top style="hair">
        <color indexed="9"/>
      </top>
      <bottom>
        <color indexed="63"/>
      </bottom>
    </border>
    <border>
      <left style="thin"/>
      <right style="thin"/>
      <top style="hair">
        <color indexed="9"/>
      </top>
      <bottom>
        <color indexed="63"/>
      </bottom>
    </border>
    <border>
      <left style="thin"/>
      <right style="thin">
        <color indexed="9"/>
      </right>
      <top style="hair">
        <color indexed="9"/>
      </top>
      <bottom>
        <color indexed="63"/>
      </bottom>
    </border>
    <border>
      <left style="thin"/>
      <right style="thin"/>
      <top>
        <color indexed="63"/>
      </top>
      <bottom style="hair">
        <color indexed="9"/>
      </bottom>
    </border>
    <border>
      <left style="thin"/>
      <right style="thin">
        <color indexed="9"/>
      </right>
      <top>
        <color indexed="63"/>
      </top>
      <bottom style="hair">
        <color indexed="9"/>
      </bottom>
    </border>
    <border>
      <left style="thin">
        <color indexed="9"/>
      </left>
      <right style="thin">
        <color indexed="9"/>
      </right>
      <top style="hair">
        <color indexed="9"/>
      </top>
      <bottom>
        <color indexed="63"/>
      </bottom>
    </border>
    <border>
      <left style="thin">
        <color indexed="9"/>
      </left>
      <right>
        <color indexed="63"/>
      </right>
      <top>
        <color indexed="63"/>
      </top>
      <bottom style="hair">
        <color indexed="9"/>
      </bottom>
    </border>
    <border>
      <left>
        <color indexed="63"/>
      </left>
      <right>
        <color indexed="63"/>
      </right>
      <top>
        <color indexed="63"/>
      </top>
      <bottom style="hair">
        <color indexed="9"/>
      </bottom>
    </border>
    <border>
      <left>
        <color indexed="63"/>
      </left>
      <right style="thin">
        <color indexed="9"/>
      </right>
      <top>
        <color indexed="63"/>
      </top>
      <bottom style="hair">
        <color indexed="9"/>
      </bottom>
    </border>
    <border>
      <left style="thin">
        <color indexed="9"/>
      </left>
      <right style="thin">
        <color indexed="9"/>
      </right>
      <top>
        <color indexed="63"/>
      </top>
      <bottom style="hair">
        <color indexed="9"/>
      </bottom>
    </border>
    <border>
      <left>
        <color indexed="63"/>
      </left>
      <right style="thin">
        <color indexed="9"/>
      </right>
      <top style="hair">
        <color indexed="9"/>
      </top>
      <bottom>
        <color indexed="63"/>
      </bottom>
    </border>
    <border>
      <left style="thin"/>
      <right>
        <color indexed="63"/>
      </right>
      <top>
        <color indexed="63"/>
      </top>
      <bottom style="hair">
        <color indexed="9"/>
      </bottom>
    </border>
    <border>
      <left style="thin"/>
      <right>
        <color indexed="63"/>
      </right>
      <top style="hair">
        <color indexed="9"/>
      </top>
      <bottom style="hair">
        <color indexed="9"/>
      </bottom>
    </border>
    <border>
      <left style="thin"/>
      <right>
        <color indexed="63"/>
      </right>
      <top style="hair">
        <color indexed="9"/>
      </top>
      <bottom>
        <color indexed="63"/>
      </bottom>
    </border>
    <border>
      <left style="thin"/>
      <right>
        <color indexed="63"/>
      </right>
      <top style="hair">
        <color indexed="9"/>
      </top>
      <bottom style="thin">
        <color indexed="9"/>
      </bottom>
    </border>
    <border>
      <left>
        <color indexed="63"/>
      </left>
      <right style="thin"/>
      <top>
        <color indexed="63"/>
      </top>
      <bottom style="hair">
        <color indexed="9"/>
      </bottom>
    </border>
    <border>
      <left>
        <color indexed="63"/>
      </left>
      <right style="thin"/>
      <top style="hair">
        <color indexed="9"/>
      </top>
      <bottom style="hair">
        <color indexed="9"/>
      </bottom>
    </border>
    <border>
      <left>
        <color indexed="63"/>
      </left>
      <right style="thin"/>
      <top style="hair">
        <color indexed="9"/>
      </top>
      <bottom>
        <color indexed="63"/>
      </bottom>
    </border>
    <border>
      <left>
        <color indexed="63"/>
      </left>
      <right style="thin"/>
      <top style="hair">
        <color indexed="9"/>
      </top>
      <bottom style="thin">
        <color indexed="9"/>
      </bottom>
    </border>
    <border>
      <left style="thin">
        <color indexed="9"/>
      </left>
      <right>
        <color indexed="63"/>
      </right>
      <top style="hair">
        <color indexed="9"/>
      </top>
      <bottom style="thin"/>
    </border>
    <border>
      <left style="thin"/>
      <right style="thin"/>
      <top style="hair">
        <color indexed="9"/>
      </top>
      <bottom style="thin"/>
    </border>
    <border>
      <left style="thin"/>
      <right>
        <color indexed="63"/>
      </right>
      <top style="hair">
        <color indexed="9"/>
      </top>
      <bottom style="thin"/>
    </border>
    <border>
      <left style="thin">
        <color indexed="9"/>
      </left>
      <right style="thin">
        <color indexed="9"/>
      </right>
      <top style="hair">
        <color indexed="9"/>
      </top>
      <bottom style="thin"/>
    </border>
    <border>
      <left>
        <color indexed="63"/>
      </left>
      <right style="thin"/>
      <top style="hair">
        <color indexed="9"/>
      </top>
      <bottom style="thin"/>
    </border>
    <border>
      <left style="thin"/>
      <right style="thin">
        <color indexed="9"/>
      </right>
      <top style="hair">
        <color indexed="9"/>
      </top>
      <bottom style="thin"/>
    </border>
    <border>
      <left style="thin"/>
      <right style="thin"/>
      <top style="hair"/>
      <bottom style="hair"/>
    </border>
    <border>
      <left style="thin"/>
      <right style="thin"/>
      <top style="hair"/>
      <bottom style="thin"/>
    </border>
    <border>
      <left style="thin"/>
      <right style="thin"/>
      <top style="thin"/>
      <bottom style="thin"/>
    </border>
    <border>
      <left style="thin"/>
      <right style="thin"/>
      <top style="thin"/>
      <bottom style="hair"/>
    </border>
    <border>
      <left style="thin"/>
      <right style="thin"/>
      <top>
        <color indexed="63"/>
      </top>
      <bottom>
        <color indexed="63"/>
      </bottom>
    </border>
    <border>
      <left style="thin"/>
      <right style="thin"/>
      <top style="hair"/>
      <bottom>
        <color indexed="63"/>
      </bottom>
    </border>
    <border>
      <left style="thin"/>
      <right style="thin"/>
      <top>
        <color indexed="63"/>
      </top>
      <bottom style="hair"/>
    </border>
    <border>
      <left>
        <color indexed="63"/>
      </left>
      <right>
        <color indexed="63"/>
      </right>
      <top style="hair">
        <color indexed="9"/>
      </top>
      <bottom style="thin">
        <color indexed="9"/>
      </bottom>
    </border>
    <border>
      <left>
        <color indexed="63"/>
      </left>
      <right>
        <color indexed="63"/>
      </right>
      <top style="hair">
        <color indexed="9"/>
      </top>
      <bottom style="thin"/>
    </border>
    <border>
      <left style="thin">
        <color indexed="9"/>
      </left>
      <right>
        <color indexed="63"/>
      </right>
      <top style="thin">
        <color indexed="9"/>
      </top>
      <bottom style="hair">
        <color indexed="9"/>
      </bottom>
    </border>
    <border>
      <left>
        <color indexed="63"/>
      </left>
      <right>
        <color indexed="63"/>
      </right>
      <top style="thin">
        <color indexed="9"/>
      </top>
      <bottom style="hair">
        <color indexed="9"/>
      </bottom>
    </border>
    <border>
      <left>
        <color indexed="63"/>
      </left>
      <right style="thin">
        <color indexed="9"/>
      </right>
      <top style="thin">
        <color indexed="9"/>
      </top>
      <bottom style="hair">
        <color indexed="9"/>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58">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2"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26" fillId="9"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2" borderId="0" applyNumberFormat="0" applyBorder="0" applyAlignment="0" applyProtection="0"/>
    <xf numFmtId="0" fontId="26" fillId="9" borderId="0" applyNumberFormat="0" applyBorder="0" applyAlignment="0" applyProtection="0"/>
    <xf numFmtId="0" fontId="26" fillId="3"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8" fillId="2" borderId="1" applyNumberFormat="0" applyAlignment="0" applyProtection="0"/>
    <xf numFmtId="0" fontId="29" fillId="15" borderId="2"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16"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 borderId="1" applyNumberFormat="0" applyAlignment="0" applyProtection="0"/>
    <xf numFmtId="0" fontId="38" fillId="0" borderId="6" applyNumberFormat="0" applyFill="0" applyAlignment="0" applyProtection="0"/>
    <xf numFmtId="0" fontId="39" fillId="7" borderId="0" applyNumberFormat="0" applyBorder="0" applyAlignment="0" applyProtection="0"/>
    <xf numFmtId="0" fontId="0" fillId="4" borderId="7" applyNumberFormat="0" applyFont="0" applyAlignment="0" applyProtection="0"/>
    <xf numFmtId="0" fontId="40" fillId="2" borderId="8" applyNumberFormat="0" applyAlignment="0" applyProtection="0"/>
    <xf numFmtId="0" fontId="41" fillId="0" borderId="0" applyNumberFormat="0" applyFill="0" applyBorder="0" applyAlignment="0" applyProtection="0"/>
    <xf numFmtId="0" fontId="4" fillId="0" borderId="9" applyNumberFormat="0" applyFill="0" applyAlignment="0" applyProtection="0"/>
    <xf numFmtId="0" fontId="42" fillId="0" borderId="0" applyNumberFormat="0" applyFill="0" applyBorder="0" applyAlignment="0" applyProtection="0"/>
  </cellStyleXfs>
  <cellXfs count="218">
    <xf numFmtId="0" fontId="0" fillId="0" borderId="0" xfId="0" applyFill="1" applyAlignment="1" applyProtection="1">
      <alignment/>
      <protection/>
    </xf>
    <xf numFmtId="0" fontId="4" fillId="0" borderId="0" xfId="0" applyFont="1" applyFill="1" applyAlignment="1" applyProtection="1">
      <alignment/>
      <protection/>
    </xf>
    <xf numFmtId="0" fontId="5" fillId="0" borderId="0" xfId="0" applyFont="1" applyFill="1" applyAlignment="1" applyProtection="1">
      <alignment/>
      <protection/>
    </xf>
    <xf numFmtId="0" fontId="5" fillId="0" borderId="0" xfId="0" applyFont="1" applyFill="1" applyAlignment="1" applyProtection="1">
      <alignment horizontal="center"/>
      <protection/>
    </xf>
    <xf numFmtId="0" fontId="5" fillId="0" borderId="10" xfId="0" applyFont="1" applyFill="1" applyBorder="1" applyAlignment="1" applyProtection="1">
      <alignment/>
      <protection/>
    </xf>
    <xf numFmtId="0" fontId="8" fillId="0" borderId="0" xfId="0" applyFont="1" applyFill="1" applyAlignment="1" applyProtection="1">
      <alignment/>
      <protection/>
    </xf>
    <xf numFmtId="3" fontId="5" fillId="0" borderId="0" xfId="0" applyNumberFormat="1" applyFont="1" applyFill="1" applyAlignment="1" applyProtection="1">
      <alignment/>
      <protection/>
    </xf>
    <xf numFmtId="0" fontId="5" fillId="0" borderId="10" xfId="0" applyFont="1" applyFill="1" applyBorder="1" applyAlignment="1" applyProtection="1">
      <alignment horizontal="center" vertical="center"/>
      <protection/>
    </xf>
    <xf numFmtId="0" fontId="4" fillId="0" borderId="10" xfId="0" applyFont="1" applyFill="1" applyBorder="1" applyAlignment="1" applyProtection="1">
      <alignment horizontal="center"/>
      <protection/>
    </xf>
    <xf numFmtId="0" fontId="4" fillId="0" borderId="10" xfId="0" applyFont="1" applyFill="1" applyBorder="1" applyAlignment="1" applyProtection="1">
      <alignment wrapText="1"/>
      <protection/>
    </xf>
    <xf numFmtId="0" fontId="7" fillId="0" borderId="10" xfId="0" applyFont="1" applyFill="1" applyBorder="1" applyAlignment="1" applyProtection="1">
      <alignment wrapText="1"/>
      <protection/>
    </xf>
    <xf numFmtId="0" fontId="4" fillId="0" borderId="10"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protection/>
    </xf>
    <xf numFmtId="0" fontId="1" fillId="0" borderId="0" xfId="0" applyFont="1" applyFill="1" applyAlignment="1" applyProtection="1">
      <alignment/>
      <protection/>
    </xf>
    <xf numFmtId="0" fontId="13" fillId="0" borderId="0" xfId="0" applyFont="1" applyFill="1" applyAlignment="1" applyProtection="1">
      <alignment/>
      <protection/>
    </xf>
    <xf numFmtId="0" fontId="1" fillId="0" borderId="0" xfId="0" applyFont="1" applyFill="1" applyAlignment="1" applyProtection="1">
      <alignment wrapText="1"/>
      <protection/>
    </xf>
    <xf numFmtId="3" fontId="8" fillId="0" borderId="10" xfId="0" applyNumberFormat="1" applyFont="1" applyFill="1" applyBorder="1" applyAlignment="1" applyProtection="1">
      <alignment/>
      <protection/>
    </xf>
    <xf numFmtId="3" fontId="4" fillId="0" borderId="10" xfId="0" applyNumberFormat="1" applyFont="1" applyFill="1" applyBorder="1" applyAlignment="1" applyProtection="1">
      <alignment/>
      <protection/>
    </xf>
    <xf numFmtId="3" fontId="1" fillId="0" borderId="10" xfId="0" applyNumberFormat="1" applyFont="1" applyFill="1" applyBorder="1" applyAlignment="1" applyProtection="1">
      <alignment/>
      <protection/>
    </xf>
    <xf numFmtId="3" fontId="13" fillId="0" borderId="10" xfId="0" applyNumberFormat="1" applyFont="1" applyFill="1" applyBorder="1" applyAlignment="1" applyProtection="1">
      <alignment/>
      <protection/>
    </xf>
    <xf numFmtId="0" fontId="4" fillId="0" borderId="11" xfId="0" applyFont="1" applyFill="1" applyBorder="1" applyAlignment="1" applyProtection="1">
      <alignment wrapText="1"/>
      <protection/>
    </xf>
    <xf numFmtId="3" fontId="14" fillId="0" borderId="11" xfId="0" applyNumberFormat="1" applyFont="1" applyFill="1" applyBorder="1" applyAlignment="1" applyProtection="1">
      <alignment horizontal="center"/>
      <protection/>
    </xf>
    <xf numFmtId="3" fontId="13" fillId="0" borderId="11" xfId="0" applyNumberFormat="1" applyFont="1" applyFill="1" applyBorder="1" applyAlignment="1" applyProtection="1">
      <alignment horizontal="center"/>
      <protection/>
    </xf>
    <xf numFmtId="0" fontId="4" fillId="0" borderId="12" xfId="0" applyFont="1" applyFill="1" applyBorder="1" applyAlignment="1" applyProtection="1">
      <alignment wrapText="1"/>
      <protection/>
    </xf>
    <xf numFmtId="3" fontId="14" fillId="0" borderId="12" xfId="0" applyNumberFormat="1" applyFont="1" applyFill="1" applyBorder="1" applyAlignment="1" applyProtection="1">
      <alignment horizontal="center"/>
      <protection/>
    </xf>
    <xf numFmtId="3" fontId="13" fillId="0" borderId="12" xfId="0" applyNumberFormat="1" applyFont="1" applyFill="1" applyBorder="1" applyAlignment="1" applyProtection="1">
      <alignment horizontal="center"/>
      <protection/>
    </xf>
    <xf numFmtId="3" fontId="1" fillId="0" borderId="12" xfId="0" applyNumberFormat="1" applyFont="1" applyFill="1" applyBorder="1" applyAlignment="1" applyProtection="1">
      <alignment/>
      <protection/>
    </xf>
    <xf numFmtId="0" fontId="5" fillId="0" borderId="12" xfId="0" applyFont="1" applyFill="1" applyBorder="1" applyAlignment="1" applyProtection="1">
      <alignment wrapText="1"/>
      <protection/>
    </xf>
    <xf numFmtId="3" fontId="8" fillId="0" borderId="12" xfId="0" applyNumberFormat="1" applyFont="1" applyFill="1" applyBorder="1" applyAlignment="1" applyProtection="1">
      <alignment vertical="top" wrapText="1"/>
      <protection/>
    </xf>
    <xf numFmtId="3" fontId="1" fillId="0" borderId="12" xfId="0" applyNumberFormat="1" applyFont="1" applyFill="1" applyBorder="1" applyAlignment="1" applyProtection="1">
      <alignment horizontal="justify" vertical="top" wrapText="1"/>
      <protection/>
    </xf>
    <xf numFmtId="3" fontId="8" fillId="0" borderId="12" xfId="0" applyNumberFormat="1" applyFont="1" applyFill="1" applyBorder="1" applyAlignment="1" applyProtection="1">
      <alignment horizontal="justify" vertical="top" wrapText="1"/>
      <protection/>
    </xf>
    <xf numFmtId="0" fontId="7" fillId="0" borderId="12" xfId="0" applyFont="1" applyFill="1" applyBorder="1" applyAlignment="1" applyProtection="1">
      <alignment wrapText="1"/>
      <protection/>
    </xf>
    <xf numFmtId="3" fontId="13" fillId="0" borderId="12" xfId="0" applyNumberFormat="1" applyFont="1" applyFill="1" applyBorder="1" applyAlignment="1" applyProtection="1">
      <alignment horizontal="center" vertical="top" wrapText="1"/>
      <protection/>
    </xf>
    <xf numFmtId="3" fontId="1" fillId="0" borderId="12" xfId="0" applyNumberFormat="1" applyFont="1" applyFill="1" applyBorder="1" applyAlignment="1" applyProtection="1">
      <alignment horizontal="center" vertical="top" wrapText="1"/>
      <protection/>
    </xf>
    <xf numFmtId="3" fontId="13" fillId="0" borderId="12" xfId="0" applyNumberFormat="1" applyFont="1" applyFill="1" applyBorder="1" applyAlignment="1" applyProtection="1">
      <alignment/>
      <protection/>
    </xf>
    <xf numFmtId="3" fontId="8" fillId="0" borderId="12" xfId="0" applyNumberFormat="1" applyFont="1" applyFill="1" applyBorder="1" applyAlignment="1" applyProtection="1">
      <alignment/>
      <protection/>
    </xf>
    <xf numFmtId="0" fontId="6" fillId="0" borderId="12" xfId="0" applyFont="1" applyFill="1" applyBorder="1" applyAlignment="1" applyProtection="1">
      <alignment wrapText="1"/>
      <protection/>
    </xf>
    <xf numFmtId="0" fontId="5" fillId="0" borderId="13" xfId="0" applyFont="1" applyFill="1" applyBorder="1" applyAlignment="1" applyProtection="1">
      <alignment horizontal="center"/>
      <protection/>
    </xf>
    <xf numFmtId="0" fontId="5" fillId="0" borderId="14" xfId="0" applyFont="1" applyFill="1" applyBorder="1" applyAlignment="1" applyProtection="1">
      <alignment horizontal="center"/>
      <protection/>
    </xf>
    <xf numFmtId="0" fontId="5" fillId="0" borderId="15" xfId="0" applyFont="1" applyFill="1" applyBorder="1" applyAlignment="1" applyProtection="1">
      <alignment horizontal="center"/>
      <protection/>
    </xf>
    <xf numFmtId="0" fontId="5" fillId="0" borderId="15" xfId="0" applyFont="1" applyFill="1" applyBorder="1" applyAlignment="1" applyProtection="1">
      <alignment wrapText="1"/>
      <protection/>
    </xf>
    <xf numFmtId="0" fontId="4" fillId="0" borderId="15" xfId="0" applyFont="1" applyFill="1" applyBorder="1" applyAlignment="1" applyProtection="1">
      <alignment wrapText="1"/>
      <protection/>
    </xf>
    <xf numFmtId="0" fontId="4" fillId="0" borderId="12" xfId="0" applyFont="1" applyFill="1" applyBorder="1" applyAlignment="1" applyProtection="1">
      <alignment horizontal="left" wrapText="1"/>
      <protection/>
    </xf>
    <xf numFmtId="0" fontId="5" fillId="0" borderId="16" xfId="0" applyFont="1" applyFill="1" applyBorder="1" applyAlignment="1" applyProtection="1">
      <alignment/>
      <protection/>
    </xf>
    <xf numFmtId="0" fontId="5" fillId="0" borderId="17" xfId="0" applyFont="1" applyFill="1" applyBorder="1" applyAlignment="1" applyProtection="1">
      <alignment/>
      <protection/>
    </xf>
    <xf numFmtId="0" fontId="4" fillId="0" borderId="16" xfId="0" applyFont="1" applyFill="1" applyBorder="1" applyAlignment="1" applyProtection="1">
      <alignment/>
      <protection/>
    </xf>
    <xf numFmtId="0" fontId="4" fillId="0" borderId="16" xfId="0" applyFont="1" applyFill="1" applyBorder="1" applyAlignment="1" applyProtection="1">
      <alignment wrapText="1"/>
      <protection/>
    </xf>
    <xf numFmtId="0" fontId="5" fillId="0" borderId="18" xfId="0" applyFont="1" applyFill="1" applyBorder="1" applyAlignment="1" applyProtection="1">
      <alignment horizontal="center"/>
      <protection/>
    </xf>
    <xf numFmtId="0" fontId="5" fillId="0" borderId="19" xfId="0" applyFont="1" applyFill="1" applyBorder="1" applyAlignment="1" applyProtection="1">
      <alignment/>
      <protection/>
    </xf>
    <xf numFmtId="0" fontId="5" fillId="0" borderId="20" xfId="0" applyFont="1" applyFill="1" applyBorder="1" applyAlignment="1" applyProtection="1">
      <alignment/>
      <protection/>
    </xf>
    <xf numFmtId="3" fontId="1" fillId="0" borderId="21" xfId="0" applyNumberFormat="1" applyFont="1" applyFill="1" applyBorder="1" applyAlignment="1" applyProtection="1">
      <alignment/>
      <protection/>
    </xf>
    <xf numFmtId="0" fontId="5" fillId="0" borderId="22" xfId="0" applyFont="1" applyFill="1" applyBorder="1" applyAlignment="1" applyProtection="1">
      <alignment horizontal="center"/>
      <protection/>
    </xf>
    <xf numFmtId="0" fontId="5" fillId="0" borderId="23" xfId="0" applyFont="1" applyFill="1" applyBorder="1" applyAlignment="1" applyProtection="1">
      <alignment horizontal="center"/>
      <protection/>
    </xf>
    <xf numFmtId="0" fontId="5" fillId="0" borderId="24" xfId="0" applyFont="1" applyFill="1" applyBorder="1" applyAlignment="1" applyProtection="1">
      <alignment/>
      <protection/>
    </xf>
    <xf numFmtId="0" fontId="5" fillId="0" borderId="25" xfId="0" applyFont="1" applyFill="1" applyBorder="1" applyAlignment="1" applyProtection="1">
      <alignment/>
      <protection/>
    </xf>
    <xf numFmtId="0" fontId="4" fillId="0" borderId="26" xfId="0" applyFont="1" applyFill="1" applyBorder="1" applyAlignment="1" applyProtection="1">
      <alignment/>
      <protection/>
    </xf>
    <xf numFmtId="0" fontId="5" fillId="0" borderId="27" xfId="0" applyFont="1" applyFill="1" applyBorder="1" applyAlignment="1" applyProtection="1">
      <alignment/>
      <protection/>
    </xf>
    <xf numFmtId="0" fontId="5" fillId="0" borderId="28" xfId="0" applyFont="1" applyFill="1" applyBorder="1" applyAlignment="1" applyProtection="1">
      <alignment wrapText="1"/>
      <protection/>
    </xf>
    <xf numFmtId="3" fontId="8" fillId="0" borderId="28" xfId="0" applyNumberFormat="1" applyFont="1" applyFill="1" applyBorder="1" applyAlignment="1" applyProtection="1">
      <alignment/>
      <protection/>
    </xf>
    <xf numFmtId="3" fontId="13" fillId="0" borderId="28" xfId="0" applyNumberFormat="1" applyFont="1" applyFill="1" applyBorder="1" applyAlignment="1" applyProtection="1">
      <alignment/>
      <protection/>
    </xf>
    <xf numFmtId="3" fontId="1" fillId="0" borderId="28" xfId="0" applyNumberFormat="1" applyFont="1" applyFill="1" applyBorder="1" applyAlignment="1" applyProtection="1">
      <alignment/>
      <protection/>
    </xf>
    <xf numFmtId="0" fontId="5" fillId="0" borderId="29" xfId="0" applyFont="1" applyFill="1" applyBorder="1" applyAlignment="1" applyProtection="1">
      <alignment horizontal="center"/>
      <protection/>
    </xf>
    <xf numFmtId="0" fontId="5" fillId="0" borderId="30" xfId="0" applyFont="1" applyFill="1" applyBorder="1" applyAlignment="1" applyProtection="1">
      <alignment horizontal="center"/>
      <protection/>
    </xf>
    <xf numFmtId="0" fontId="5" fillId="0" borderId="31" xfId="0" applyFont="1" applyFill="1" applyBorder="1" applyAlignment="1" applyProtection="1">
      <alignment horizontal="center"/>
      <protection/>
    </xf>
    <xf numFmtId="0" fontId="4" fillId="0" borderId="32" xfId="0" applyFont="1" applyFill="1" applyBorder="1" applyAlignment="1" applyProtection="1">
      <alignment horizontal="center" wrapText="1"/>
      <protection/>
    </xf>
    <xf numFmtId="3" fontId="8" fillId="0" borderId="32" xfId="0" applyNumberFormat="1" applyFont="1" applyFill="1" applyBorder="1" applyAlignment="1" applyProtection="1">
      <alignment/>
      <protection/>
    </xf>
    <xf numFmtId="3" fontId="1" fillId="0" borderId="32" xfId="0" applyNumberFormat="1" applyFont="1" applyFill="1" applyBorder="1" applyAlignment="1" applyProtection="1">
      <alignment/>
      <protection/>
    </xf>
    <xf numFmtId="3" fontId="14" fillId="0" borderId="10" xfId="0" applyNumberFormat="1" applyFont="1" applyFill="1" applyBorder="1" applyAlignment="1" applyProtection="1">
      <alignment/>
      <protection/>
    </xf>
    <xf numFmtId="0" fontId="5" fillId="0" borderId="33" xfId="0" applyFont="1" applyFill="1" applyBorder="1" applyAlignment="1" applyProtection="1">
      <alignment horizontal="center"/>
      <protection/>
    </xf>
    <xf numFmtId="3" fontId="8" fillId="0" borderId="29" xfId="0" applyNumberFormat="1" applyFont="1" applyFill="1" applyBorder="1" applyAlignment="1" applyProtection="1">
      <alignment/>
      <protection/>
    </xf>
    <xf numFmtId="3" fontId="8" fillId="0" borderId="13" xfId="0" applyNumberFormat="1" applyFont="1" applyFill="1" applyBorder="1" applyAlignment="1" applyProtection="1">
      <alignment/>
      <protection/>
    </xf>
    <xf numFmtId="3" fontId="1" fillId="0" borderId="13" xfId="0" applyNumberFormat="1" applyFont="1" applyFill="1" applyBorder="1" applyAlignment="1" applyProtection="1">
      <alignment/>
      <protection/>
    </xf>
    <xf numFmtId="3" fontId="1" fillId="0" borderId="22" xfId="0" applyNumberFormat="1" applyFont="1" applyFill="1" applyBorder="1" applyAlignment="1" applyProtection="1">
      <alignment/>
      <protection/>
    </xf>
    <xf numFmtId="3" fontId="4" fillId="0" borderId="34" xfId="0" applyNumberFormat="1" applyFont="1" applyFill="1" applyBorder="1" applyAlignment="1" applyProtection="1">
      <alignment/>
      <protection/>
    </xf>
    <xf numFmtId="3" fontId="5" fillId="0" borderId="35" xfId="0" applyNumberFormat="1" applyFont="1" applyFill="1" applyBorder="1" applyAlignment="1" applyProtection="1">
      <alignment/>
      <protection/>
    </xf>
    <xf numFmtId="3" fontId="4" fillId="0" borderId="35" xfId="0" applyNumberFormat="1" applyFont="1" applyFill="1" applyBorder="1" applyAlignment="1" applyProtection="1">
      <alignment/>
      <protection/>
    </xf>
    <xf numFmtId="3" fontId="5" fillId="0" borderId="36" xfId="0" applyNumberFormat="1" applyFont="1" applyFill="1" applyBorder="1" applyAlignment="1" applyProtection="1">
      <alignment/>
      <protection/>
    </xf>
    <xf numFmtId="3" fontId="5" fillId="0" borderId="37" xfId="0" applyNumberFormat="1" applyFont="1" applyFill="1" applyBorder="1" applyAlignment="1" applyProtection="1">
      <alignment/>
      <protection/>
    </xf>
    <xf numFmtId="3" fontId="13" fillId="0" borderId="31" xfId="0" applyNumberFormat="1" applyFont="1" applyFill="1" applyBorder="1" applyAlignment="1" applyProtection="1">
      <alignment/>
      <protection/>
    </xf>
    <xf numFmtId="3" fontId="13" fillId="0" borderId="15" xfId="0" applyNumberFormat="1" applyFont="1" applyFill="1" applyBorder="1" applyAlignment="1" applyProtection="1">
      <alignment/>
      <protection/>
    </xf>
    <xf numFmtId="3" fontId="13" fillId="0" borderId="33" xfId="0" applyNumberFormat="1" applyFont="1" applyFill="1" applyBorder="1" applyAlignment="1" applyProtection="1">
      <alignment/>
      <protection/>
    </xf>
    <xf numFmtId="0" fontId="5" fillId="0" borderId="38" xfId="0" applyFont="1" applyFill="1" applyBorder="1" applyAlignment="1" applyProtection="1">
      <alignment/>
      <protection/>
    </xf>
    <xf numFmtId="0" fontId="5" fillId="0" borderId="39" xfId="0" applyFont="1" applyFill="1" applyBorder="1" applyAlignment="1" applyProtection="1">
      <alignment/>
      <protection/>
    </xf>
    <xf numFmtId="0" fontId="5" fillId="0" borderId="40" xfId="0" applyFont="1" applyFill="1" applyBorder="1" applyAlignment="1" applyProtection="1">
      <alignment/>
      <protection/>
    </xf>
    <xf numFmtId="0" fontId="5" fillId="0" borderId="41" xfId="0" applyFont="1" applyFill="1" applyBorder="1" applyAlignment="1" applyProtection="1">
      <alignment/>
      <protection/>
    </xf>
    <xf numFmtId="0" fontId="5" fillId="0" borderId="42" xfId="0" applyFont="1" applyFill="1" applyBorder="1" applyAlignment="1" applyProtection="1">
      <alignment horizontal="center"/>
      <protection/>
    </xf>
    <xf numFmtId="0" fontId="5" fillId="0" borderId="43" xfId="0" applyFont="1" applyFill="1" applyBorder="1" applyAlignment="1" applyProtection="1">
      <alignment/>
      <protection/>
    </xf>
    <xf numFmtId="3" fontId="5" fillId="0" borderId="44" xfId="0" applyNumberFormat="1" applyFont="1" applyFill="1" applyBorder="1" applyAlignment="1" applyProtection="1">
      <alignment/>
      <protection/>
    </xf>
    <xf numFmtId="3" fontId="1" fillId="0" borderId="45" xfId="0" applyNumberFormat="1" applyFont="1" applyFill="1" applyBorder="1" applyAlignment="1" applyProtection="1">
      <alignment/>
      <protection/>
    </xf>
    <xf numFmtId="0" fontId="5" fillId="0" borderId="46" xfId="0" applyFont="1" applyFill="1" applyBorder="1" applyAlignment="1" applyProtection="1">
      <alignment/>
      <protection/>
    </xf>
    <xf numFmtId="0" fontId="5" fillId="0" borderId="47" xfId="0" applyFont="1" applyFill="1" applyBorder="1" applyAlignment="1" applyProtection="1">
      <alignment/>
      <protection/>
    </xf>
    <xf numFmtId="0" fontId="0" fillId="0" borderId="0" xfId="0" applyFont="1" applyFill="1" applyAlignment="1" applyProtection="1">
      <alignment/>
      <protection/>
    </xf>
    <xf numFmtId="14" fontId="0" fillId="0" borderId="0" xfId="0" applyNumberFormat="1" applyFill="1" applyAlignment="1" applyProtection="1">
      <alignment/>
      <protection/>
    </xf>
    <xf numFmtId="14" fontId="0" fillId="0" borderId="0" xfId="0" applyNumberFormat="1" applyFont="1" applyFill="1" applyAlignment="1" applyProtection="1">
      <alignment/>
      <protection/>
    </xf>
    <xf numFmtId="0" fontId="23" fillId="8" borderId="0" xfId="0" applyFont="1" applyFill="1" applyAlignment="1" applyProtection="1">
      <alignment/>
      <protection/>
    </xf>
    <xf numFmtId="0" fontId="22" fillId="8" borderId="0" xfId="0" applyFont="1" applyFill="1" applyAlignment="1" applyProtection="1">
      <alignment/>
      <protection/>
    </xf>
    <xf numFmtId="3" fontId="23" fillId="8" borderId="48" xfId="0" applyNumberFormat="1" applyFont="1" applyFill="1" applyBorder="1" applyAlignment="1" applyProtection="1">
      <alignment/>
      <protection/>
    </xf>
    <xf numFmtId="3" fontId="22" fillId="8" borderId="48" xfId="0" applyNumberFormat="1" applyFont="1" applyFill="1" applyBorder="1" applyAlignment="1" applyProtection="1">
      <alignment/>
      <protection/>
    </xf>
    <xf numFmtId="3" fontId="22" fillId="8" borderId="49" xfId="0" applyNumberFormat="1" applyFont="1" applyFill="1" applyBorder="1" applyAlignment="1" applyProtection="1">
      <alignment/>
      <protection/>
    </xf>
    <xf numFmtId="0" fontId="20" fillId="0" borderId="0" xfId="0" applyFont="1" applyAlignment="1" applyProtection="1">
      <alignment/>
      <protection locked="0"/>
    </xf>
    <xf numFmtId="0" fontId="1" fillId="0" borderId="0" xfId="0" applyFont="1" applyFill="1" applyAlignment="1" applyProtection="1">
      <alignment/>
      <protection locked="0"/>
    </xf>
    <xf numFmtId="0" fontId="21" fillId="0" borderId="0" xfId="0" applyFont="1" applyAlignment="1" applyProtection="1">
      <alignment/>
      <protection locked="0"/>
    </xf>
    <xf numFmtId="0" fontId="12" fillId="0" borderId="50" xfId="0" applyFont="1" applyFill="1" applyBorder="1" applyAlignment="1" applyProtection="1">
      <alignment horizontal="center" vertical="center"/>
      <protection locked="0"/>
    </xf>
    <xf numFmtId="0" fontId="24" fillId="0" borderId="50" xfId="0" applyFont="1" applyFill="1" applyBorder="1" applyAlignment="1" applyProtection="1">
      <alignment horizontal="center" vertical="center" wrapText="1"/>
      <protection locked="0"/>
    </xf>
    <xf numFmtId="0" fontId="22" fillId="0" borderId="50" xfId="0" applyFont="1" applyFill="1" applyBorder="1" applyAlignment="1" applyProtection="1">
      <alignment horizontal="center"/>
      <protection locked="0"/>
    </xf>
    <xf numFmtId="0" fontId="23" fillId="0" borderId="51" xfId="0" applyFont="1" applyFill="1" applyBorder="1" applyAlignment="1" applyProtection="1">
      <alignment/>
      <protection locked="0"/>
    </xf>
    <xf numFmtId="3" fontId="22" fillId="0" borderId="51" xfId="0" applyNumberFormat="1" applyFont="1" applyFill="1" applyBorder="1" applyAlignment="1" applyProtection="1">
      <alignment/>
      <protection locked="0"/>
    </xf>
    <xf numFmtId="0" fontId="23" fillId="0" borderId="48" xfId="0" applyFont="1" applyFill="1" applyBorder="1" applyAlignment="1" applyProtection="1">
      <alignment/>
      <protection locked="0"/>
    </xf>
    <xf numFmtId="0" fontId="22" fillId="0" borderId="48" xfId="0" applyFont="1" applyFill="1" applyBorder="1" applyAlignment="1" applyProtection="1">
      <alignment/>
      <protection locked="0"/>
    </xf>
    <xf numFmtId="3" fontId="22" fillId="0" borderId="48" xfId="0" applyNumberFormat="1" applyFont="1" applyFill="1" applyBorder="1" applyAlignment="1" applyProtection="1">
      <alignment/>
      <protection locked="0"/>
    </xf>
    <xf numFmtId="0" fontId="22" fillId="0" borderId="49" xfId="0" applyFont="1" applyFill="1" applyBorder="1" applyAlignment="1" applyProtection="1">
      <alignment/>
      <protection locked="0"/>
    </xf>
    <xf numFmtId="3" fontId="22" fillId="0" borderId="49" xfId="0" applyNumberFormat="1" applyFont="1" applyFill="1" applyBorder="1" applyAlignment="1" applyProtection="1">
      <alignment/>
      <protection locked="0"/>
    </xf>
    <xf numFmtId="0" fontId="15" fillId="0" borderId="52" xfId="0" applyFont="1" applyBorder="1" applyAlignment="1" applyProtection="1">
      <alignment horizontal="center" vertical="center" wrapText="1"/>
      <protection locked="0"/>
    </xf>
    <xf numFmtId="0" fontId="17" fillId="0" borderId="52" xfId="0" applyFont="1" applyBorder="1" applyAlignment="1" applyProtection="1">
      <alignment vertical="center" wrapText="1"/>
      <protection locked="0"/>
    </xf>
    <xf numFmtId="0" fontId="22" fillId="0" borderId="0" xfId="0" applyFont="1" applyFill="1" applyAlignment="1" applyProtection="1">
      <alignment/>
      <protection locked="0"/>
    </xf>
    <xf numFmtId="0" fontId="16" fillId="0" borderId="53" xfId="0" applyFont="1" applyBorder="1" applyAlignment="1" applyProtection="1">
      <alignment horizontal="center" vertical="center" wrapText="1"/>
      <protection locked="0"/>
    </xf>
    <xf numFmtId="0" fontId="16" fillId="0" borderId="54" xfId="0" applyFont="1" applyBorder="1" applyAlignment="1" applyProtection="1">
      <alignment wrapText="1"/>
      <protection locked="0"/>
    </xf>
    <xf numFmtId="0" fontId="16" fillId="0" borderId="48" xfId="0" applyFont="1" applyBorder="1" applyAlignment="1" applyProtection="1">
      <alignment wrapText="1"/>
      <protection locked="0"/>
    </xf>
    <xf numFmtId="0" fontId="16" fillId="0" borderId="53" xfId="0" applyFont="1" applyBorder="1" applyAlignment="1" applyProtection="1">
      <alignment wrapText="1"/>
      <protection locked="0"/>
    </xf>
    <xf numFmtId="0" fontId="16" fillId="0" borderId="53" xfId="0" applyFont="1" applyBorder="1" applyAlignment="1" applyProtection="1">
      <alignment vertical="center" wrapText="1"/>
      <protection locked="0"/>
    </xf>
    <xf numFmtId="0" fontId="16" fillId="0" borderId="49" xfId="0" applyFont="1" applyBorder="1" applyAlignment="1" applyProtection="1">
      <alignment horizontal="center" vertical="center" wrapText="1"/>
      <protection locked="0"/>
    </xf>
    <xf numFmtId="0" fontId="16" fillId="0" borderId="49" xfId="0" applyFont="1" applyBorder="1" applyAlignment="1" applyProtection="1">
      <alignment vertical="center" wrapText="1"/>
      <protection locked="0"/>
    </xf>
    <xf numFmtId="0" fontId="5" fillId="0" borderId="0" xfId="0" applyFont="1" applyFill="1" applyAlignment="1" applyProtection="1">
      <alignment vertical="center"/>
      <protection/>
    </xf>
    <xf numFmtId="0" fontId="5" fillId="0" borderId="0" xfId="0" applyFont="1" applyFill="1" applyAlignment="1" applyProtection="1">
      <alignment/>
      <protection/>
    </xf>
    <xf numFmtId="0" fontId="5" fillId="0" borderId="0" xfId="0" applyFont="1" applyFill="1" applyAlignment="1" applyProtection="1">
      <alignment/>
      <protection/>
    </xf>
    <xf numFmtId="0" fontId="5" fillId="0" borderId="0" xfId="0" applyFont="1" applyFill="1" applyAlignment="1" applyProtection="1" quotePrefix="1">
      <alignment vertical="center"/>
      <protection/>
    </xf>
    <xf numFmtId="0" fontId="5" fillId="0" borderId="0" xfId="0" applyFont="1" applyFill="1" applyAlignment="1" applyProtection="1" quotePrefix="1">
      <alignment/>
      <protection/>
    </xf>
    <xf numFmtId="3" fontId="23" fillId="8" borderId="48" xfId="0" applyNumberFormat="1" applyFont="1" applyFill="1" applyBorder="1" applyAlignment="1" applyProtection="1">
      <alignment shrinkToFit="1"/>
      <protection/>
    </xf>
    <xf numFmtId="3" fontId="22" fillId="8" borderId="48" xfId="0" applyNumberFormat="1" applyFont="1" applyFill="1" applyBorder="1" applyAlignment="1" applyProtection="1">
      <alignment shrinkToFit="1"/>
      <protection/>
    </xf>
    <xf numFmtId="3" fontId="22" fillId="0" borderId="48" xfId="0" applyNumberFormat="1" applyFont="1" applyFill="1" applyBorder="1" applyAlignment="1" applyProtection="1">
      <alignment shrinkToFit="1"/>
      <protection locked="0"/>
    </xf>
    <xf numFmtId="3" fontId="22" fillId="8" borderId="49" xfId="0" applyNumberFormat="1" applyFont="1" applyFill="1" applyBorder="1" applyAlignment="1" applyProtection="1">
      <alignment shrinkToFit="1"/>
      <protection/>
    </xf>
    <xf numFmtId="3" fontId="22" fillId="0" borderId="49" xfId="0" applyNumberFormat="1" applyFont="1" applyFill="1" applyBorder="1" applyAlignment="1" applyProtection="1">
      <alignment shrinkToFit="1"/>
      <protection locked="0"/>
    </xf>
    <xf numFmtId="3" fontId="22" fillId="0" borderId="48" xfId="0" applyNumberFormat="1" applyFont="1" applyFill="1" applyBorder="1" applyAlignment="1" applyProtection="1">
      <alignment shrinkToFit="1"/>
      <protection/>
    </xf>
    <xf numFmtId="3" fontId="22" fillId="3" borderId="48" xfId="0" applyNumberFormat="1" applyFont="1" applyFill="1" applyBorder="1" applyAlignment="1" applyProtection="1">
      <alignment shrinkToFit="1"/>
      <protection locked="0"/>
    </xf>
    <xf numFmtId="3" fontId="43" fillId="0" borderId="48" xfId="0" applyNumberFormat="1" applyFont="1" applyFill="1" applyBorder="1" applyAlignment="1" applyProtection="1">
      <alignment shrinkToFit="1"/>
      <protection locked="0"/>
    </xf>
    <xf numFmtId="3" fontId="1" fillId="0" borderId="0" xfId="0" applyNumberFormat="1" applyFont="1" applyFill="1" applyAlignment="1" applyProtection="1">
      <alignment/>
      <protection locked="0"/>
    </xf>
    <xf numFmtId="3" fontId="43" fillId="8" borderId="48" xfId="0" applyNumberFormat="1" applyFont="1" applyFill="1" applyBorder="1" applyAlignment="1" applyProtection="1">
      <alignment shrinkToFit="1"/>
      <protection/>
    </xf>
    <xf numFmtId="3" fontId="44" fillId="0" borderId="0" xfId="0" applyNumberFormat="1" applyFont="1" applyFill="1" applyAlignment="1" applyProtection="1">
      <alignment shrinkToFit="1"/>
      <protection locked="0"/>
    </xf>
    <xf numFmtId="0" fontId="1" fillId="0" borderId="0" xfId="0" applyFont="1" applyFill="1" applyAlignment="1" applyProtection="1">
      <alignment shrinkToFit="1"/>
      <protection locked="0"/>
    </xf>
    <xf numFmtId="3" fontId="1" fillId="0" borderId="0" xfId="0" applyNumberFormat="1" applyFont="1" applyFill="1" applyAlignment="1" applyProtection="1">
      <alignment shrinkToFit="1"/>
      <protection locked="0"/>
    </xf>
    <xf numFmtId="0" fontId="1" fillId="17" borderId="0" xfId="0" applyFont="1" applyFill="1" applyAlignment="1" applyProtection="1">
      <alignment shrinkToFit="1"/>
      <protection locked="0"/>
    </xf>
    <xf numFmtId="0" fontId="1" fillId="8" borderId="0" xfId="0" applyFont="1" applyFill="1" applyAlignment="1" applyProtection="1">
      <alignment shrinkToFit="1"/>
      <protection locked="0"/>
    </xf>
    <xf numFmtId="0" fontId="1" fillId="8" borderId="0" xfId="0" applyFont="1" applyFill="1" applyAlignment="1" applyProtection="1">
      <alignment/>
      <protection locked="0"/>
    </xf>
    <xf numFmtId="0" fontId="45" fillId="0" borderId="0" xfId="0" applyFont="1" applyAlignment="1" applyProtection="1">
      <alignment horizontal="center"/>
      <protection locked="0"/>
    </xf>
    <xf numFmtId="0" fontId="1" fillId="0" borderId="0" xfId="0" applyFont="1" applyFill="1" applyBorder="1" applyAlignment="1" applyProtection="1">
      <alignment/>
      <protection locked="0"/>
    </xf>
    <xf numFmtId="3" fontId="44" fillId="0" borderId="0" xfId="0" applyNumberFormat="1" applyFont="1" applyFill="1" applyBorder="1" applyAlignment="1" applyProtection="1">
      <alignment shrinkToFit="1"/>
      <protection locked="0"/>
    </xf>
    <xf numFmtId="0" fontId="1" fillId="0" borderId="0" xfId="0" applyFont="1" applyFill="1" applyBorder="1" applyAlignment="1" applyProtection="1">
      <alignment shrinkToFit="1"/>
      <protection locked="0"/>
    </xf>
    <xf numFmtId="3" fontId="1" fillId="0" borderId="0" xfId="0" applyNumberFormat="1" applyFont="1" applyFill="1" applyBorder="1" applyAlignment="1" applyProtection="1">
      <alignment shrinkToFit="1"/>
      <protection locked="0"/>
    </xf>
    <xf numFmtId="3" fontId="1" fillId="0" borderId="0" xfId="0" applyNumberFormat="1" applyFont="1" applyFill="1" applyBorder="1" applyAlignment="1" applyProtection="1">
      <alignment/>
      <protection locked="0"/>
    </xf>
    <xf numFmtId="0" fontId="1" fillId="0" borderId="0" xfId="0" applyFont="1" applyFill="1" applyBorder="1" applyAlignment="1" applyProtection="1">
      <alignment wrapText="1"/>
      <protection locked="0"/>
    </xf>
    <xf numFmtId="0" fontId="4" fillId="0" borderId="38" xfId="0" applyFont="1" applyFill="1" applyBorder="1" applyAlignment="1" applyProtection="1">
      <alignment horizontal="center"/>
      <protection/>
    </xf>
    <xf numFmtId="0" fontId="7" fillId="0" borderId="10" xfId="0" applyFont="1" applyFill="1" applyBorder="1" applyAlignment="1" applyProtection="1">
      <alignment horizontal="center"/>
      <protection/>
    </xf>
    <xf numFmtId="0" fontId="5" fillId="0" borderId="39" xfId="0" applyFont="1" applyFill="1" applyBorder="1" applyAlignment="1" applyProtection="1">
      <alignment horizontal="center"/>
      <protection/>
    </xf>
    <xf numFmtId="0" fontId="5" fillId="0" borderId="55" xfId="0" applyFont="1" applyFill="1" applyBorder="1" applyAlignment="1" applyProtection="1">
      <alignment horizontal="center"/>
      <protection/>
    </xf>
    <xf numFmtId="0" fontId="5" fillId="0" borderId="41" xfId="0" applyFont="1" applyFill="1" applyBorder="1" applyAlignment="1" applyProtection="1">
      <alignment horizontal="center"/>
      <protection/>
    </xf>
    <xf numFmtId="0" fontId="4" fillId="0" borderId="29" xfId="0" applyFont="1" applyFill="1" applyBorder="1" applyAlignment="1" applyProtection="1">
      <alignment horizontal="center"/>
      <protection/>
    </xf>
    <xf numFmtId="0" fontId="4" fillId="0" borderId="30" xfId="0" applyFont="1" applyFill="1" applyBorder="1" applyAlignment="1" applyProtection="1">
      <alignment horizontal="center"/>
      <protection/>
    </xf>
    <xf numFmtId="3" fontId="23" fillId="0" borderId="48" xfId="0" applyNumberFormat="1" applyFont="1" applyFill="1" applyBorder="1" applyAlignment="1" applyProtection="1">
      <alignment shrinkToFit="1"/>
      <protection/>
    </xf>
    <xf numFmtId="3" fontId="22" fillId="0" borderId="48" xfId="0" applyNumberFormat="1" applyFont="1" applyFill="1" applyBorder="1" applyAlignment="1" applyProtection="1">
      <alignment shrinkToFit="1"/>
      <protection/>
    </xf>
    <xf numFmtId="3" fontId="22" fillId="0" borderId="48" xfId="0" applyNumberFormat="1" applyFont="1" applyFill="1" applyBorder="1" applyAlignment="1" applyProtection="1">
      <alignment shrinkToFit="1"/>
      <protection locked="0"/>
    </xf>
    <xf numFmtId="3" fontId="22" fillId="0" borderId="49" xfId="0" applyNumberFormat="1" applyFont="1" applyFill="1" applyBorder="1" applyAlignment="1" applyProtection="1">
      <alignment shrinkToFit="1"/>
      <protection/>
    </xf>
    <xf numFmtId="3" fontId="22" fillId="0" borderId="49" xfId="0" applyNumberFormat="1" applyFont="1" applyFill="1" applyBorder="1" applyAlignment="1" applyProtection="1">
      <alignment shrinkToFit="1"/>
      <protection locked="0"/>
    </xf>
    <xf numFmtId="0" fontId="45" fillId="0" borderId="0" xfId="0" applyFont="1" applyAlignment="1" applyProtection="1">
      <alignment/>
      <protection locked="0"/>
    </xf>
    <xf numFmtId="3" fontId="16" fillId="0" borderId="48" xfId="0" applyNumberFormat="1" applyFont="1" applyFill="1" applyBorder="1" applyAlignment="1" applyProtection="1">
      <alignment shrinkToFit="1"/>
      <protection/>
    </xf>
    <xf numFmtId="0" fontId="4" fillId="0" borderId="0" xfId="0" applyFont="1" applyFill="1" applyAlignment="1" applyProtection="1">
      <alignment horizontal="center"/>
      <protection/>
    </xf>
    <xf numFmtId="0" fontId="10" fillId="0" borderId="0" xfId="0" applyFont="1" applyFill="1" applyAlignment="1" applyProtection="1">
      <alignment horizontal="center"/>
      <protection/>
    </xf>
    <xf numFmtId="0" fontId="2" fillId="0" borderId="0" xfId="0" applyFont="1" applyFill="1" applyAlignment="1" applyProtection="1">
      <alignment horizontal="justify" wrapText="1"/>
      <protection/>
    </xf>
    <xf numFmtId="0" fontId="10" fillId="0" borderId="0" xfId="0" applyFont="1" applyFill="1" applyAlignment="1" applyProtection="1">
      <alignment horizontal="center" vertical="center" wrapText="1"/>
      <protection/>
    </xf>
    <xf numFmtId="0" fontId="5" fillId="0" borderId="0" xfId="0" applyFont="1" applyFill="1" applyAlignment="1" applyProtection="1">
      <alignment horizontal="center"/>
      <protection/>
    </xf>
    <xf numFmtId="0" fontId="11" fillId="0" borderId="0" xfId="0" applyFont="1" applyFill="1" applyAlignment="1" applyProtection="1">
      <alignment horizontal="center"/>
      <protection/>
    </xf>
    <xf numFmtId="0" fontId="9" fillId="0" borderId="0" xfId="0" applyFont="1" applyFill="1" applyAlignment="1" applyProtection="1">
      <alignment horizontal="right"/>
      <protection/>
    </xf>
    <xf numFmtId="0" fontId="5" fillId="0" borderId="13"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5" fillId="0" borderId="15"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3" xfId="0" applyFont="1" applyFill="1" applyBorder="1" applyAlignment="1" applyProtection="1">
      <alignment horizontal="center" vertical="center"/>
      <protection/>
    </xf>
    <xf numFmtId="0" fontId="5" fillId="0" borderId="33"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4" xfId="0" applyFont="1" applyFill="1" applyBorder="1" applyAlignment="1" applyProtection="1">
      <alignment horizontal="center"/>
      <protection/>
    </xf>
    <xf numFmtId="0" fontId="5" fillId="0" borderId="15" xfId="0" applyFont="1" applyFill="1" applyBorder="1" applyAlignment="1" applyProtection="1">
      <alignment horizontal="center"/>
      <protection/>
    </xf>
    <xf numFmtId="0" fontId="4" fillId="0" borderId="13" xfId="0" applyFont="1" applyFill="1" applyBorder="1" applyAlignment="1" applyProtection="1">
      <alignment horizontal="center"/>
      <protection/>
    </xf>
    <xf numFmtId="0" fontId="4" fillId="0" borderId="14" xfId="0" applyFont="1" applyFill="1" applyBorder="1" applyAlignment="1" applyProtection="1">
      <alignment horizontal="center"/>
      <protection/>
    </xf>
    <xf numFmtId="0" fontId="4" fillId="0" borderId="15" xfId="0" applyFont="1" applyFill="1" applyBorder="1" applyAlignment="1" applyProtection="1">
      <alignment horizontal="center"/>
      <protection/>
    </xf>
    <xf numFmtId="0" fontId="7" fillId="0" borderId="10" xfId="0" applyFont="1" applyFill="1" applyBorder="1" applyAlignment="1" applyProtection="1">
      <alignment horizontal="center" vertical="center"/>
      <protection/>
    </xf>
    <xf numFmtId="0" fontId="5" fillId="0" borderId="10" xfId="0" applyFont="1" applyFill="1" applyBorder="1" applyAlignment="1" applyProtection="1">
      <alignment horizontal="center"/>
      <protection/>
    </xf>
    <xf numFmtId="0" fontId="4" fillId="0" borderId="39" xfId="0" applyFont="1" applyFill="1" applyBorder="1" applyAlignment="1" applyProtection="1">
      <alignment horizontal="center"/>
      <protection/>
    </xf>
    <xf numFmtId="0" fontId="5" fillId="0" borderId="56" xfId="0" applyFont="1" applyFill="1" applyBorder="1" applyAlignment="1" applyProtection="1">
      <alignment horizontal="center"/>
      <protection/>
    </xf>
    <xf numFmtId="0" fontId="5" fillId="0" borderId="46" xfId="0" applyFont="1" applyFill="1" applyBorder="1" applyAlignment="1" applyProtection="1">
      <alignment horizontal="center"/>
      <protection/>
    </xf>
    <xf numFmtId="0" fontId="5" fillId="0" borderId="23" xfId="0" applyFont="1" applyFill="1" applyBorder="1" applyAlignment="1" applyProtection="1">
      <alignment horizontal="center"/>
      <protection/>
    </xf>
    <xf numFmtId="0" fontId="5" fillId="0" borderId="40" xfId="0" applyFont="1" applyFill="1" applyBorder="1" applyAlignment="1" applyProtection="1">
      <alignment horizontal="center"/>
      <protection/>
    </xf>
    <xf numFmtId="0" fontId="5" fillId="0" borderId="13" xfId="0" applyFont="1" applyFill="1" applyBorder="1" applyAlignment="1" applyProtection="1">
      <alignment horizontal="center"/>
      <protection/>
    </xf>
    <xf numFmtId="0" fontId="6" fillId="0" borderId="0" xfId="0" applyFont="1" applyFill="1" applyAlignment="1" applyProtection="1">
      <alignment horizontal="center"/>
      <protection/>
    </xf>
    <xf numFmtId="0" fontId="4" fillId="0" borderId="10" xfId="0" applyFont="1" applyFill="1" applyBorder="1" applyAlignment="1" applyProtection="1">
      <alignment horizontal="center" vertical="center" wrapText="1"/>
      <protection/>
    </xf>
    <xf numFmtId="0" fontId="5" fillId="0" borderId="57" xfId="0" applyFont="1" applyFill="1" applyBorder="1" applyAlignment="1" applyProtection="1">
      <alignment horizontal="center" vertical="center"/>
      <protection/>
    </xf>
    <xf numFmtId="0" fontId="5" fillId="0" borderId="58" xfId="0" applyFont="1" applyFill="1" applyBorder="1" applyAlignment="1" applyProtection="1">
      <alignment horizontal="center" vertical="center"/>
      <protection/>
    </xf>
    <xf numFmtId="0" fontId="5" fillId="0" borderId="59" xfId="0" applyFont="1" applyFill="1" applyBorder="1" applyAlignment="1" applyProtection="1">
      <alignment horizontal="center" vertical="center"/>
      <protection/>
    </xf>
    <xf numFmtId="0" fontId="4" fillId="0" borderId="0" xfId="0" applyFont="1" applyFill="1" applyAlignment="1" applyProtection="1">
      <alignment/>
      <protection/>
    </xf>
    <xf numFmtId="0" fontId="1" fillId="0" borderId="60" xfId="0" applyFont="1" applyFill="1" applyBorder="1" applyAlignment="1" applyProtection="1">
      <alignment horizontal="center" vertical="center" wrapText="1"/>
      <protection/>
    </xf>
    <xf numFmtId="0" fontId="4" fillId="0" borderId="61" xfId="0" applyFont="1" applyFill="1" applyBorder="1" applyAlignment="1" applyProtection="1">
      <alignment horizontal="center" vertical="center" wrapText="1"/>
      <protection/>
    </xf>
    <xf numFmtId="0" fontId="6" fillId="0" borderId="61" xfId="0" applyFont="1" applyFill="1" applyBorder="1" applyAlignment="1" applyProtection="1">
      <alignment horizontal="right"/>
      <protection/>
    </xf>
    <xf numFmtId="0" fontId="24" fillId="0" borderId="62" xfId="0" applyFont="1" applyFill="1" applyBorder="1" applyAlignment="1" applyProtection="1">
      <alignment horizontal="center" vertical="center" wrapText="1"/>
      <protection locked="0"/>
    </xf>
    <xf numFmtId="0" fontId="24" fillId="0" borderId="63" xfId="0" applyFont="1" applyFill="1" applyBorder="1" applyAlignment="1" applyProtection="1">
      <alignment horizontal="center" vertical="center" wrapText="1"/>
      <protection locked="0"/>
    </xf>
    <xf numFmtId="0" fontId="24" fillId="17" borderId="62" xfId="0" applyFont="1" applyFill="1" applyBorder="1" applyAlignment="1" applyProtection="1">
      <alignment horizontal="center" vertical="center" wrapText="1"/>
      <protection locked="0"/>
    </xf>
    <xf numFmtId="0" fontId="24" fillId="17" borderId="63" xfId="0" applyFont="1" applyFill="1" applyBorder="1" applyAlignment="1" applyProtection="1">
      <alignment horizontal="center" vertical="center" wrapText="1"/>
      <protection locked="0"/>
    </xf>
    <xf numFmtId="0" fontId="1" fillId="0" borderId="0" xfId="0" applyFont="1" applyFill="1" applyAlignment="1" applyProtection="1">
      <alignment horizontal="center" wrapText="1"/>
      <protection locked="0"/>
    </xf>
    <xf numFmtId="0" fontId="18" fillId="0" borderId="0" xfId="0" applyFont="1" applyAlignment="1" applyProtection="1">
      <alignment horizontal="center"/>
      <protection locked="0"/>
    </xf>
    <xf numFmtId="0" fontId="19" fillId="0" borderId="0" xfId="0" applyFont="1" applyAlignment="1" applyProtection="1">
      <alignment horizontal="center"/>
      <protection locked="0"/>
    </xf>
    <xf numFmtId="0" fontId="23" fillId="0" borderId="64" xfId="0" applyFont="1" applyFill="1" applyBorder="1" applyAlignment="1" applyProtection="1">
      <alignment horizontal="center" vertical="center"/>
      <protection locked="0"/>
    </xf>
    <xf numFmtId="0" fontId="23" fillId="0" borderId="52" xfId="0" applyFont="1" applyFill="1" applyBorder="1" applyAlignment="1" applyProtection="1">
      <alignment horizontal="center" vertical="center"/>
      <protection locked="0"/>
    </xf>
    <xf numFmtId="0" fontId="23" fillId="0" borderId="65" xfId="0" applyFont="1" applyFill="1" applyBorder="1" applyAlignment="1" applyProtection="1">
      <alignment horizontal="center" vertical="center"/>
      <protection locked="0"/>
    </xf>
    <xf numFmtId="0" fontId="23" fillId="0" borderId="64" xfId="0" applyFont="1" applyFill="1" applyBorder="1" applyAlignment="1" applyProtection="1">
      <alignment horizontal="center" vertical="center" wrapText="1"/>
      <protection locked="0"/>
    </xf>
    <xf numFmtId="0" fontId="23" fillId="0" borderId="52" xfId="0" applyFont="1" applyFill="1" applyBorder="1" applyAlignment="1" applyProtection="1">
      <alignment horizontal="center" vertical="center" wrapText="1"/>
      <protection locked="0"/>
    </xf>
    <xf numFmtId="0" fontId="23" fillId="0" borderId="65" xfId="0" applyFont="1" applyFill="1" applyBorder="1" applyAlignment="1" applyProtection="1">
      <alignment horizontal="center" vertical="center" wrapText="1"/>
      <protection locked="0"/>
    </xf>
    <xf numFmtId="0" fontId="24" fillId="0" borderId="62" xfId="0" applyFont="1" applyFill="1" applyBorder="1" applyAlignment="1" applyProtection="1">
      <alignment horizontal="center" vertical="center" wrapText="1"/>
      <protection locked="0"/>
    </xf>
    <xf numFmtId="0" fontId="24" fillId="0" borderId="63" xfId="0" applyFont="1" applyFill="1" applyBorder="1" applyAlignment="1" applyProtection="1">
      <alignment horizontal="center" vertical="center" wrapText="1"/>
      <protection locked="0"/>
    </xf>
    <xf numFmtId="0" fontId="24" fillId="6" borderId="62" xfId="0" applyFont="1" applyFill="1" applyBorder="1" applyAlignment="1" applyProtection="1">
      <alignment horizontal="center" vertical="center" wrapText="1"/>
      <protection locked="0"/>
    </xf>
    <xf numFmtId="0" fontId="24" fillId="6" borderId="63" xfId="0" applyFont="1" applyFill="1" applyBorder="1" applyAlignment="1" applyProtection="1">
      <alignment horizontal="center" vertical="center" wrapText="1"/>
      <protection locked="0"/>
    </xf>
    <xf numFmtId="0" fontId="45" fillId="0" borderId="0" xfId="0" applyFont="1" applyAlignment="1" applyProtection="1">
      <alignment horizontal="center"/>
      <protection locked="0"/>
    </xf>
  </cellXfs>
  <cellStyles count="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Followed Hyperlink" xfId="43"/>
    <cellStyle name="Good" xfId="44"/>
    <cellStyle name="Heading 1" xfId="45"/>
    <cellStyle name="Heading 2" xfId="46"/>
    <cellStyle name="Heading 3" xfId="47"/>
    <cellStyle name="Heading 4" xfId="48"/>
    <cellStyle name="Hyperlink" xfId="49"/>
    <cellStyle name="Input" xfId="50"/>
    <cellStyle name="Linked Cell" xfId="51"/>
    <cellStyle name="Neutral" xfId="52"/>
    <cellStyle name="Note" xfId="53"/>
    <cellStyle name="Output" xfId="54"/>
    <cellStyle name="Title" xfId="55"/>
    <cellStyle name="Total" xfId="56"/>
    <cellStyle name="Warning Text" xfId="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B050"/>
      <rgbColor rgb="0000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381000</xdr:colOff>
      <xdr:row>4</xdr:row>
      <xdr:rowOff>0</xdr:rowOff>
    </xdr:from>
    <xdr:to>
      <xdr:col>3</xdr:col>
      <xdr:colOff>85725</xdr:colOff>
      <xdr:row>4</xdr:row>
      <xdr:rowOff>0</xdr:rowOff>
    </xdr:to>
    <xdr:sp>
      <xdr:nvSpPr>
        <xdr:cNvPr id="1" name="Straight Connector 2"/>
        <xdr:cNvSpPr>
          <a:spLocks/>
        </xdr:cNvSpPr>
      </xdr:nvSpPr>
      <xdr:spPr>
        <a:xfrm>
          <a:off x="800100" y="990600"/>
          <a:ext cx="552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409575</xdr:colOff>
      <xdr:row>4</xdr:row>
      <xdr:rowOff>28575</xdr:rowOff>
    </xdr:from>
    <xdr:to>
      <xdr:col>9</xdr:col>
      <xdr:colOff>381000</xdr:colOff>
      <xdr:row>4</xdr:row>
      <xdr:rowOff>28575</xdr:rowOff>
    </xdr:to>
    <xdr:sp>
      <xdr:nvSpPr>
        <xdr:cNvPr id="2" name="Straight Connector 4"/>
        <xdr:cNvSpPr>
          <a:spLocks/>
        </xdr:cNvSpPr>
      </xdr:nvSpPr>
      <xdr:spPr>
        <a:xfrm>
          <a:off x="3295650" y="1019175"/>
          <a:ext cx="2028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3:G9"/>
  <sheetViews>
    <sheetView zoomScalePageLayoutView="0" workbookViewId="0" topLeftCell="A1">
      <selection activeCell="C10" sqref="C10"/>
    </sheetView>
  </sheetViews>
  <sheetFormatPr defaultColWidth="9.00390625" defaultRowHeight="14.25"/>
  <cols>
    <col min="2" max="2" width="20.00390625" style="0" customWidth="1"/>
    <col min="3" max="3" width="20.50390625" style="0" customWidth="1"/>
    <col min="4" max="4" width="15.00390625" style="0" customWidth="1"/>
    <col min="5" max="7" width="0" style="0" hidden="1" customWidth="1"/>
  </cols>
  <sheetData>
    <row r="3" ht="14.25">
      <c r="B3" s="91" t="s">
        <v>113</v>
      </c>
    </row>
    <row r="5" ht="14.25">
      <c r="D5" s="91" t="s">
        <v>116</v>
      </c>
    </row>
    <row r="6" spans="2:3" ht="14.25">
      <c r="B6" s="91" t="s">
        <v>115</v>
      </c>
      <c r="C6">
        <v>2022</v>
      </c>
    </row>
    <row r="7" spans="2:7" ht="14.25">
      <c r="B7" s="91" t="s">
        <v>114</v>
      </c>
      <c r="C7">
        <v>2023</v>
      </c>
      <c r="D7" s="92"/>
      <c r="E7">
        <f>DAY(D7)</f>
        <v>0</v>
      </c>
      <c r="F7">
        <f>MONTH(D7)</f>
        <v>1</v>
      </c>
      <c r="G7">
        <f>YEAR(D7)</f>
        <v>1900</v>
      </c>
    </row>
    <row r="8" spans="2:7" ht="14.25">
      <c r="B8" s="91" t="s">
        <v>117</v>
      </c>
      <c r="C8" s="91" t="s">
        <v>159</v>
      </c>
      <c r="D8" s="93">
        <v>45170</v>
      </c>
      <c r="E8">
        <f>DAY(D8)</f>
        <v>1</v>
      </c>
      <c r="F8">
        <f>MONTH(D8)</f>
        <v>9</v>
      </c>
      <c r="G8">
        <f>YEAR(D8)</f>
        <v>2023</v>
      </c>
    </row>
    <row r="9" spans="2:3" ht="14.25">
      <c r="B9" s="91" t="s">
        <v>119</v>
      </c>
      <c r="C9" s="91" t="s">
        <v>160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31"/>
  <sheetViews>
    <sheetView zoomScalePageLayoutView="0" workbookViewId="0" topLeftCell="A13">
      <selection activeCell="N26" sqref="N26"/>
    </sheetView>
  </sheetViews>
  <sheetFormatPr defaultColWidth="9.00390625" defaultRowHeight="14.25"/>
  <cols>
    <col min="1" max="1" width="5.50390625" style="13" customWidth="1"/>
    <col min="2" max="2" width="5.25390625" style="13" customWidth="1"/>
    <col min="3" max="3" width="5.875" style="13" customWidth="1"/>
    <col min="4" max="4" width="6.50390625" style="13" customWidth="1"/>
    <col min="5" max="5" width="5.75390625" style="13" customWidth="1"/>
    <col min="6" max="10" width="9.00390625" style="13" customWidth="1"/>
    <col min="11" max="11" width="11.00390625" style="13" customWidth="1"/>
    <col min="12" max="16384" width="9.00390625" style="13" customWidth="1"/>
  </cols>
  <sheetData>
    <row r="1" spans="1:11" ht="15">
      <c r="A1" s="14" t="s">
        <v>47</v>
      </c>
      <c r="B1" s="14"/>
      <c r="C1" s="14"/>
      <c r="D1" s="14"/>
      <c r="E1" s="14"/>
      <c r="F1" s="14"/>
      <c r="G1" s="14"/>
      <c r="H1" s="14"/>
      <c r="I1" s="14"/>
      <c r="J1" s="14"/>
      <c r="K1" s="14"/>
    </row>
    <row r="2" ht="28.5" customHeight="1"/>
    <row r="3" spans="1:11" ht="15.75">
      <c r="A3" s="168" t="s">
        <v>162</v>
      </c>
      <c r="B3" s="168"/>
      <c r="C3" s="168"/>
      <c r="D3" s="168"/>
      <c r="E3" s="168"/>
      <c r="F3" s="164" t="s">
        <v>34</v>
      </c>
      <c r="G3" s="164"/>
      <c r="H3" s="164"/>
      <c r="I3" s="164"/>
      <c r="J3" s="164"/>
      <c r="K3" s="164"/>
    </row>
    <row r="4" spans="1:11" ht="18.75">
      <c r="A4" s="164" t="s">
        <v>161</v>
      </c>
      <c r="B4" s="164"/>
      <c r="C4" s="164"/>
      <c r="D4" s="164"/>
      <c r="E4" s="164"/>
      <c r="F4" s="165" t="s">
        <v>35</v>
      </c>
      <c r="G4" s="165"/>
      <c r="H4" s="165"/>
      <c r="I4" s="165"/>
      <c r="J4" s="165"/>
      <c r="K4" s="165"/>
    </row>
    <row r="5" spans="1:11" ht="21.75" customHeight="1">
      <c r="A5" s="169" t="str">
        <f>"Số:  "&amp;MENU!C8</f>
        <v>Số:        /QĐ-SYT</v>
      </c>
      <c r="B5" s="169"/>
      <c r="C5" s="169"/>
      <c r="D5" s="169"/>
      <c r="E5" s="169"/>
      <c r="F5" s="170" t="str">
        <f>"Phủ lý, ngày      "&amp;" tháng "&amp;MENU!F8&amp;" năm "&amp;MENU!G8</f>
        <v>Phủ lý, ngày       tháng 9 năm 2023</v>
      </c>
      <c r="G5" s="170"/>
      <c r="H5" s="170"/>
      <c r="I5" s="170"/>
      <c r="J5" s="170"/>
      <c r="K5" s="170"/>
    </row>
    <row r="8" spans="1:11" ht="24.75" customHeight="1">
      <c r="A8" s="165" t="s">
        <v>48</v>
      </c>
      <c r="B8" s="165"/>
      <c r="C8" s="165"/>
      <c r="D8" s="165"/>
      <c r="E8" s="165"/>
      <c r="F8" s="165"/>
      <c r="G8" s="165"/>
      <c r="H8" s="165"/>
      <c r="I8" s="165"/>
      <c r="J8" s="165"/>
      <c r="K8" s="165"/>
    </row>
    <row r="9" spans="1:11" ht="15.75">
      <c r="A9" s="168" t="str">
        <f>"V/v công bố công khai quyết toán ngân sách năm "&amp;MENU!C6&amp;" của Ngành Y tế tỉnh Hà Nam"</f>
        <v>V/v công bố công khai quyết toán ngân sách năm 2022 của Ngành Y tế tỉnh Hà Nam</v>
      </c>
      <c r="B9" s="168"/>
      <c r="C9" s="168"/>
      <c r="D9" s="168"/>
      <c r="E9" s="168"/>
      <c r="F9" s="168"/>
      <c r="G9" s="168"/>
      <c r="H9" s="168"/>
      <c r="I9" s="168"/>
      <c r="J9" s="168"/>
      <c r="K9" s="168"/>
    </row>
    <row r="12" spans="1:11" ht="38.25" customHeight="1">
      <c r="A12" s="166" t="s">
        <v>50</v>
      </c>
      <c r="B12" s="166"/>
      <c r="C12" s="166"/>
      <c r="D12" s="166"/>
      <c r="E12" s="166"/>
      <c r="F12" s="166"/>
      <c r="G12" s="166"/>
      <c r="H12" s="166"/>
      <c r="I12" s="166"/>
      <c r="J12" s="166"/>
      <c r="K12" s="166"/>
    </row>
    <row r="13" spans="1:11" ht="59.25" customHeight="1">
      <c r="A13" s="166" t="s">
        <v>51</v>
      </c>
      <c r="B13" s="166"/>
      <c r="C13" s="166"/>
      <c r="D13" s="166"/>
      <c r="E13" s="166"/>
      <c r="F13" s="166"/>
      <c r="G13" s="166"/>
      <c r="H13" s="166"/>
      <c r="I13" s="166"/>
      <c r="J13" s="166"/>
      <c r="K13" s="166"/>
    </row>
    <row r="14" spans="1:11" ht="58.5" customHeight="1">
      <c r="A14" s="166" t="s">
        <v>52</v>
      </c>
      <c r="B14" s="166"/>
      <c r="C14" s="166"/>
      <c r="D14" s="166"/>
      <c r="E14" s="166"/>
      <c r="F14" s="166"/>
      <c r="G14" s="166"/>
      <c r="H14" s="166"/>
      <c r="I14" s="166"/>
      <c r="J14" s="166"/>
      <c r="K14" s="166"/>
    </row>
    <row r="15" spans="1:11" ht="21" customHeight="1">
      <c r="A15" s="166" t="str">
        <f>"            - Căn cứ báo cáo quyết toán năm "&amp;MENU!C6&amp;" của các đơn vị trực thuộc Sở Y tế;"</f>
        <v>            - Căn cứ báo cáo quyết toán năm 2022 của các đơn vị trực thuộc Sở Y tế;</v>
      </c>
      <c r="B15" s="166"/>
      <c r="C15" s="166"/>
      <c r="D15" s="166"/>
      <c r="E15" s="166"/>
      <c r="F15" s="166"/>
      <c r="G15" s="166"/>
      <c r="H15" s="166"/>
      <c r="I15" s="166"/>
      <c r="J15" s="166"/>
      <c r="K15" s="166"/>
    </row>
    <row r="16" spans="1:11" ht="21.75" customHeight="1">
      <c r="A16" s="166" t="s">
        <v>202</v>
      </c>
      <c r="B16" s="166"/>
      <c r="C16" s="166"/>
      <c r="D16" s="166"/>
      <c r="E16" s="166"/>
      <c r="F16" s="166"/>
      <c r="G16" s="166"/>
      <c r="H16" s="166"/>
      <c r="I16" s="166"/>
      <c r="J16" s="166"/>
      <c r="K16" s="166"/>
    </row>
    <row r="17" spans="1:11" ht="15">
      <c r="A17" s="15"/>
      <c r="B17" s="15"/>
      <c r="C17" s="15"/>
      <c r="D17" s="15"/>
      <c r="E17" s="15"/>
      <c r="F17" s="15"/>
      <c r="G17" s="15"/>
      <c r="H17" s="15"/>
      <c r="I17" s="15"/>
      <c r="J17" s="15"/>
      <c r="K17" s="15"/>
    </row>
    <row r="18" spans="1:11" ht="52.5" customHeight="1">
      <c r="A18" s="167" t="s">
        <v>48</v>
      </c>
      <c r="B18" s="167"/>
      <c r="C18" s="167"/>
      <c r="D18" s="167"/>
      <c r="E18" s="167"/>
      <c r="F18" s="167"/>
      <c r="G18" s="167"/>
      <c r="H18" s="167"/>
      <c r="I18" s="167"/>
      <c r="J18" s="167"/>
      <c r="K18" s="167"/>
    </row>
    <row r="19" spans="1:11" ht="15">
      <c r="A19" s="15"/>
      <c r="B19" s="15"/>
      <c r="C19" s="15"/>
      <c r="D19" s="15"/>
      <c r="E19" s="15"/>
      <c r="F19" s="15"/>
      <c r="G19" s="15"/>
      <c r="H19" s="15"/>
      <c r="I19" s="15"/>
      <c r="J19" s="15"/>
      <c r="K19" s="15"/>
    </row>
    <row r="20" spans="1:11" ht="38.25" customHeight="1">
      <c r="A20" s="166" t="str">
        <f>"            Điều 1: Công bố công khai số liệu quyết toán ngân sách năm "&amp;MENU!C6&amp;" của Sở Y tế tỉnh Hà Nam (theo biểu số 04 đính kèm)"</f>
        <v>            Điều 1: Công bố công khai số liệu quyết toán ngân sách năm 2022 của Sở Y tế tỉnh Hà Nam (theo biểu số 04 đính kèm)</v>
      </c>
      <c r="B20" s="166"/>
      <c r="C20" s="166"/>
      <c r="D20" s="166"/>
      <c r="E20" s="166"/>
      <c r="F20" s="166"/>
      <c r="G20" s="166"/>
      <c r="H20" s="166"/>
      <c r="I20" s="166"/>
      <c r="J20" s="166"/>
      <c r="K20" s="166"/>
    </row>
    <row r="21" spans="1:11" ht="19.5" customHeight="1">
      <c r="A21" s="166" t="s">
        <v>118</v>
      </c>
      <c r="B21" s="166"/>
      <c r="C21" s="166"/>
      <c r="D21" s="166"/>
      <c r="E21" s="166"/>
      <c r="F21" s="166"/>
      <c r="G21" s="166"/>
      <c r="H21" s="166"/>
      <c r="I21" s="166"/>
      <c r="J21" s="166"/>
      <c r="K21" s="166"/>
    </row>
    <row r="22" spans="1:11" ht="38.25" customHeight="1">
      <c r="A22" s="166" t="s">
        <v>203</v>
      </c>
      <c r="B22" s="166"/>
      <c r="C22" s="166"/>
      <c r="D22" s="166"/>
      <c r="E22" s="166"/>
      <c r="F22" s="166"/>
      <c r="G22" s="166"/>
      <c r="H22" s="166"/>
      <c r="I22" s="166"/>
      <c r="J22" s="166"/>
      <c r="K22" s="166"/>
    </row>
    <row r="24" spans="8:11" ht="15.75">
      <c r="H24" s="164" t="s">
        <v>209</v>
      </c>
      <c r="I24" s="164"/>
      <c r="J24" s="164"/>
      <c r="K24" s="164"/>
    </row>
    <row r="25" spans="2:15" ht="15.75">
      <c r="B25" s="5" t="s">
        <v>49</v>
      </c>
      <c r="O25" s="122"/>
    </row>
    <row r="26" spans="3:15" ht="15.75">
      <c r="C26" s="125" t="s">
        <v>208</v>
      </c>
      <c r="D26" s="122"/>
      <c r="E26" s="122"/>
      <c r="F26" s="122"/>
      <c r="O26" s="123"/>
    </row>
    <row r="27" spans="3:15" ht="15.75">
      <c r="C27" s="126" t="s">
        <v>204</v>
      </c>
      <c r="D27" s="124"/>
      <c r="E27" s="124"/>
      <c r="F27" s="124"/>
      <c r="O27" s="123"/>
    </row>
    <row r="28" spans="3:15" ht="15.75">
      <c r="C28" s="126" t="s">
        <v>205</v>
      </c>
      <c r="D28" s="124"/>
      <c r="E28" s="124"/>
      <c r="F28" s="124"/>
      <c r="O28" s="123"/>
    </row>
    <row r="29" spans="3:15" ht="16.5" customHeight="1">
      <c r="C29" s="126" t="s">
        <v>206</v>
      </c>
      <c r="D29" s="124"/>
      <c r="E29" s="124"/>
      <c r="F29" s="124"/>
      <c r="O29" s="123"/>
    </row>
    <row r="30" spans="3:6" ht="15.75">
      <c r="C30" s="126" t="s">
        <v>207</v>
      </c>
      <c r="D30" s="124"/>
      <c r="E30" s="124"/>
      <c r="F30" s="124"/>
    </row>
    <row r="31" spans="8:11" ht="18.75">
      <c r="H31" s="165" t="str">
        <f>MENU!C9</f>
        <v>Nguyễn Trọng Khải</v>
      </c>
      <c r="I31" s="165"/>
      <c r="J31" s="165"/>
      <c r="K31" s="165"/>
    </row>
  </sheetData>
  <sheetProtection/>
  <mergeCells count="19">
    <mergeCell ref="A18:K18"/>
    <mergeCell ref="A3:E3"/>
    <mergeCell ref="A4:E4"/>
    <mergeCell ref="A5:E5"/>
    <mergeCell ref="F3:K3"/>
    <mergeCell ref="F4:K4"/>
    <mergeCell ref="F5:K5"/>
    <mergeCell ref="A8:K8"/>
    <mergeCell ref="A9:K9"/>
    <mergeCell ref="H24:K24"/>
    <mergeCell ref="H31:K31"/>
    <mergeCell ref="A12:K12"/>
    <mergeCell ref="A13:K13"/>
    <mergeCell ref="A14:K14"/>
    <mergeCell ref="A15:K15"/>
    <mergeCell ref="A16:K16"/>
    <mergeCell ref="A20:K20"/>
    <mergeCell ref="A21:K21"/>
    <mergeCell ref="A22:K22"/>
  </mergeCells>
  <printOptions/>
  <pageMargins left="0.56" right="0.43" top="0.48"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FF0000"/>
  </sheetPr>
  <dimension ref="A1:BC107"/>
  <sheetViews>
    <sheetView workbookViewId="0" topLeftCell="A1">
      <selection activeCell="H41" sqref="H41"/>
    </sheetView>
  </sheetViews>
  <sheetFormatPr defaultColWidth="9.00390625" defaultRowHeight="14.25"/>
  <cols>
    <col min="1" max="1" width="1.875" style="3" customWidth="1"/>
    <col min="2" max="2" width="1.37890625" style="3" customWidth="1"/>
    <col min="3" max="3" width="4.625" style="3" customWidth="1"/>
    <col min="4" max="4" width="41.625" style="2" customWidth="1"/>
    <col min="5" max="5" width="13.125" style="2" customWidth="1"/>
    <col min="6" max="6" width="13.75390625" style="2" customWidth="1"/>
    <col min="7" max="7" width="6.625" style="2" customWidth="1"/>
    <col min="8" max="8" width="13.25390625" style="2" customWidth="1"/>
    <col min="9" max="9" width="9.00390625" style="2" customWidth="1"/>
    <col min="10" max="11" width="9.00390625" style="13" customWidth="1"/>
    <col min="12" max="12" width="14.375" style="13" customWidth="1"/>
    <col min="13" max="16384" width="9.00390625" style="13" customWidth="1"/>
  </cols>
  <sheetData>
    <row r="1" spans="1:8" ht="15.75" customHeight="1">
      <c r="A1" s="191" t="s">
        <v>46</v>
      </c>
      <c r="B1" s="191"/>
      <c r="C1" s="191"/>
      <c r="D1" s="191"/>
      <c r="E1" s="191"/>
      <c r="F1" s="191"/>
      <c r="G1" s="191"/>
      <c r="H1" s="191"/>
    </row>
    <row r="2" spans="1:5" ht="15.75" customHeight="1">
      <c r="A2" s="196" t="s">
        <v>53</v>
      </c>
      <c r="B2" s="196"/>
      <c r="C2" s="196"/>
      <c r="D2" s="196"/>
      <c r="E2" s="1"/>
    </row>
    <row r="3" spans="1:5" ht="15.75" customHeight="1">
      <c r="A3" s="196" t="s">
        <v>54</v>
      </c>
      <c r="B3" s="196"/>
      <c r="C3" s="196"/>
      <c r="D3" s="196"/>
      <c r="E3" s="1"/>
    </row>
    <row r="4" spans="1:8" ht="15.75" customHeight="1">
      <c r="A4" s="164" t="s">
        <v>55</v>
      </c>
      <c r="B4" s="164"/>
      <c r="C4" s="164"/>
      <c r="D4" s="164"/>
      <c r="E4" s="164"/>
      <c r="F4" s="164"/>
      <c r="G4" s="164"/>
      <c r="H4" s="164"/>
    </row>
    <row r="5" spans="1:8" s="2" customFormat="1" ht="15.75" customHeight="1">
      <c r="A5" s="191" t="str">
        <f>"(Kèm theo Quyết định số:  "&amp;MENU!C8&amp;",  ngày "&amp;MENU!E8&amp;"/"&amp;MENU!F8&amp;"/"&amp;MENU!G8&amp;" của Trường Cao đẳng Y tế Hà Nam )"</f>
        <v>(Kèm theo Quyết định số:        /QĐ-SYT,  ngày 1/9/2023 của Trường Cao đẳng Y tế Hà Nam )</v>
      </c>
      <c r="B5" s="191"/>
      <c r="C5" s="191"/>
      <c r="D5" s="191"/>
      <c r="E5" s="191"/>
      <c r="F5" s="191"/>
      <c r="G5" s="191"/>
      <c r="H5" s="191"/>
    </row>
    <row r="6" spans="1:8" ht="15.75" customHeight="1">
      <c r="A6" s="168" t="s">
        <v>36</v>
      </c>
      <c r="B6" s="168"/>
      <c r="C6" s="168"/>
      <c r="D6" s="168"/>
      <c r="E6" s="168"/>
      <c r="F6" s="168"/>
      <c r="G6" s="168"/>
      <c r="H6" s="168"/>
    </row>
    <row r="7" spans="1:8" ht="15.75" customHeight="1">
      <c r="A7" s="168" t="s">
        <v>37</v>
      </c>
      <c r="B7" s="168"/>
      <c r="C7" s="168"/>
      <c r="D7" s="168"/>
      <c r="E7" s="168"/>
      <c r="F7" s="168"/>
      <c r="G7" s="168"/>
      <c r="H7" s="168"/>
    </row>
    <row r="8" spans="5:8" ht="15.75" customHeight="1">
      <c r="E8" s="199"/>
      <c r="F8" s="199"/>
      <c r="G8" s="199" t="s">
        <v>56</v>
      </c>
      <c r="H8" s="199"/>
    </row>
    <row r="9" spans="1:17" ht="78" customHeight="1">
      <c r="A9" s="192" t="s">
        <v>38</v>
      </c>
      <c r="B9" s="192"/>
      <c r="C9" s="192"/>
      <c r="D9" s="12" t="s">
        <v>0</v>
      </c>
      <c r="E9" s="11" t="s">
        <v>39</v>
      </c>
      <c r="F9" s="11" t="s">
        <v>40</v>
      </c>
      <c r="G9" s="11" t="s">
        <v>41</v>
      </c>
      <c r="H9" s="197" t="s">
        <v>120</v>
      </c>
      <c r="I9" s="198"/>
      <c r="J9" s="197" t="s">
        <v>121</v>
      </c>
      <c r="K9" s="198"/>
      <c r="L9" s="197" t="s">
        <v>120</v>
      </c>
      <c r="M9" s="198"/>
      <c r="N9" s="197" t="s">
        <v>120</v>
      </c>
      <c r="O9" s="198"/>
      <c r="P9" s="197" t="s">
        <v>120</v>
      </c>
      <c r="Q9" s="198"/>
    </row>
    <row r="10" spans="1:17" ht="78" customHeight="1">
      <c r="A10" s="11"/>
      <c r="B10" s="11"/>
      <c r="C10" s="11"/>
      <c r="D10" s="12"/>
      <c r="E10" s="11"/>
      <c r="F10" s="11"/>
      <c r="G10" s="11"/>
      <c r="H10" s="11" t="s">
        <v>39</v>
      </c>
      <c r="I10" s="11" t="s">
        <v>40</v>
      </c>
      <c r="J10" s="11" t="s">
        <v>39</v>
      </c>
      <c r="K10" s="11" t="s">
        <v>40</v>
      </c>
      <c r="L10" s="11" t="s">
        <v>39</v>
      </c>
      <c r="M10" s="11" t="s">
        <v>40</v>
      </c>
      <c r="N10" s="11" t="s">
        <v>39</v>
      </c>
      <c r="O10" s="11" t="s">
        <v>40</v>
      </c>
      <c r="P10" s="11" t="s">
        <v>39</v>
      </c>
      <c r="Q10" s="11" t="s">
        <v>40</v>
      </c>
    </row>
    <row r="11" spans="1:8" ht="15.75" customHeight="1">
      <c r="A11" s="177">
        <v>1</v>
      </c>
      <c r="B11" s="177"/>
      <c r="C11" s="177"/>
      <c r="D11" s="7">
        <v>2</v>
      </c>
      <c r="E11" s="7">
        <v>3</v>
      </c>
      <c r="F11" s="7">
        <v>4</v>
      </c>
      <c r="G11" s="7" t="s">
        <v>42</v>
      </c>
      <c r="H11" s="7">
        <v>6</v>
      </c>
    </row>
    <row r="12" spans="1:8" s="2" customFormat="1" ht="15" customHeight="1">
      <c r="A12" s="193" t="s">
        <v>1</v>
      </c>
      <c r="B12" s="194"/>
      <c r="C12" s="195"/>
      <c r="D12" s="20" t="s">
        <v>43</v>
      </c>
      <c r="E12" s="21"/>
      <c r="F12" s="22"/>
      <c r="G12" s="22"/>
      <c r="H12" s="22"/>
    </row>
    <row r="13" spans="1:8" s="2" customFormat="1" ht="15" customHeight="1" hidden="1">
      <c r="A13" s="171" t="s">
        <v>2</v>
      </c>
      <c r="B13" s="172"/>
      <c r="C13" s="173"/>
      <c r="D13" s="23" t="s">
        <v>3</v>
      </c>
      <c r="E13" s="24"/>
      <c r="F13" s="25"/>
      <c r="G13" s="25"/>
      <c r="H13" s="26"/>
    </row>
    <row r="14" spans="1:8" s="2" customFormat="1" ht="15" customHeight="1" hidden="1">
      <c r="A14" s="171">
        <v>1</v>
      </c>
      <c r="B14" s="172"/>
      <c r="C14" s="173"/>
      <c r="D14" s="27" t="s">
        <v>4</v>
      </c>
      <c r="E14" s="28"/>
      <c r="F14" s="26"/>
      <c r="G14" s="26"/>
      <c r="H14" s="26"/>
    </row>
    <row r="15" spans="1:8" s="2" customFormat="1" ht="15" customHeight="1" hidden="1">
      <c r="A15" s="171">
        <v>2</v>
      </c>
      <c r="B15" s="172"/>
      <c r="C15" s="173"/>
      <c r="D15" s="27" t="s">
        <v>5</v>
      </c>
      <c r="E15" s="29"/>
      <c r="F15" s="26"/>
      <c r="G15" s="26"/>
      <c r="H15" s="26"/>
    </row>
    <row r="16" spans="1:8" s="2" customFormat="1" ht="15" customHeight="1" hidden="1">
      <c r="A16" s="171" t="s">
        <v>6</v>
      </c>
      <c r="B16" s="172"/>
      <c r="C16" s="173"/>
      <c r="D16" s="23" t="s">
        <v>44</v>
      </c>
      <c r="E16" s="30"/>
      <c r="F16" s="26"/>
      <c r="G16" s="26"/>
      <c r="H16" s="26"/>
    </row>
    <row r="17" spans="1:8" s="2" customFormat="1" ht="15" customHeight="1" hidden="1">
      <c r="A17" s="171">
        <v>1</v>
      </c>
      <c r="B17" s="172"/>
      <c r="C17" s="173"/>
      <c r="D17" s="31" t="s">
        <v>7</v>
      </c>
      <c r="E17" s="29"/>
      <c r="F17" s="26"/>
      <c r="G17" s="26"/>
      <c r="H17" s="26"/>
    </row>
    <row r="18" spans="1:8" s="2" customFormat="1" ht="15" customHeight="1" hidden="1">
      <c r="A18" s="171" t="s">
        <v>8</v>
      </c>
      <c r="B18" s="172"/>
      <c r="C18" s="173"/>
      <c r="D18" s="27" t="s">
        <v>9</v>
      </c>
      <c r="E18" s="32"/>
      <c r="F18" s="26"/>
      <c r="G18" s="26"/>
      <c r="H18" s="26"/>
    </row>
    <row r="19" spans="1:8" s="2" customFormat="1" ht="15" customHeight="1" hidden="1">
      <c r="A19" s="171" t="s">
        <v>10</v>
      </c>
      <c r="B19" s="172"/>
      <c r="C19" s="173"/>
      <c r="D19" s="27" t="s">
        <v>11</v>
      </c>
      <c r="E19" s="32"/>
      <c r="F19" s="26"/>
      <c r="G19" s="26"/>
      <c r="H19" s="26"/>
    </row>
    <row r="20" spans="1:8" s="2" customFormat="1" ht="15" customHeight="1" hidden="1">
      <c r="A20" s="171">
        <v>2</v>
      </c>
      <c r="B20" s="172"/>
      <c r="C20" s="173"/>
      <c r="D20" s="31" t="s">
        <v>12</v>
      </c>
      <c r="E20" s="32"/>
      <c r="F20" s="26"/>
      <c r="G20" s="26"/>
      <c r="H20" s="26"/>
    </row>
    <row r="21" spans="1:8" s="2" customFormat="1" ht="15" customHeight="1" hidden="1">
      <c r="A21" s="171" t="s">
        <v>8</v>
      </c>
      <c r="B21" s="172"/>
      <c r="C21" s="173"/>
      <c r="D21" s="27" t="s">
        <v>13</v>
      </c>
      <c r="E21" s="33"/>
      <c r="F21" s="26"/>
      <c r="G21" s="26"/>
      <c r="H21" s="26"/>
    </row>
    <row r="22" spans="1:8" s="2" customFormat="1" ht="15" customHeight="1" hidden="1">
      <c r="A22" s="171" t="s">
        <v>10</v>
      </c>
      <c r="B22" s="172"/>
      <c r="C22" s="173"/>
      <c r="D22" s="27" t="s">
        <v>14</v>
      </c>
      <c r="E22" s="33"/>
      <c r="F22" s="26"/>
      <c r="G22" s="26"/>
      <c r="H22" s="26"/>
    </row>
    <row r="23" spans="1:8" s="2" customFormat="1" ht="15" customHeight="1" hidden="1">
      <c r="A23" s="171" t="s">
        <v>15</v>
      </c>
      <c r="B23" s="172"/>
      <c r="C23" s="173"/>
      <c r="D23" s="23" t="s">
        <v>16</v>
      </c>
      <c r="E23" s="33"/>
      <c r="F23" s="26"/>
      <c r="G23" s="26"/>
      <c r="H23" s="26"/>
    </row>
    <row r="24" spans="1:8" s="2" customFormat="1" ht="15" customHeight="1" hidden="1">
      <c r="A24" s="171">
        <v>1</v>
      </c>
      <c r="B24" s="172"/>
      <c r="C24" s="173"/>
      <c r="D24" s="31" t="s">
        <v>4</v>
      </c>
      <c r="E24" s="26"/>
      <c r="F24" s="26"/>
      <c r="G24" s="26"/>
      <c r="H24" s="26"/>
    </row>
    <row r="25" spans="1:8" s="2" customFormat="1" ht="15" customHeight="1" hidden="1">
      <c r="A25" s="171">
        <v>2</v>
      </c>
      <c r="B25" s="172"/>
      <c r="C25" s="173"/>
      <c r="D25" s="27" t="s">
        <v>5</v>
      </c>
      <c r="E25" s="34"/>
      <c r="F25" s="26"/>
      <c r="G25" s="26"/>
      <c r="H25" s="26"/>
    </row>
    <row r="26" spans="1:54" s="2" customFormat="1" ht="15" customHeight="1">
      <c r="A26" s="171" t="s">
        <v>17</v>
      </c>
      <c r="B26" s="172"/>
      <c r="C26" s="173"/>
      <c r="D26" s="23" t="s">
        <v>45</v>
      </c>
      <c r="E26" s="35">
        <f>E27</f>
        <v>9062000000</v>
      </c>
      <c r="F26" s="35">
        <f>F27</f>
        <v>9062000000</v>
      </c>
      <c r="G26" s="34"/>
      <c r="H26" s="26"/>
      <c r="J26" s="2" t="s">
        <v>120</v>
      </c>
      <c r="L26" s="2" t="s">
        <v>122</v>
      </c>
      <c r="N26" s="2" t="s">
        <v>123</v>
      </c>
      <c r="P26" s="2" t="s">
        <v>124</v>
      </c>
      <c r="R26" s="2" t="s">
        <v>125</v>
      </c>
      <c r="T26" s="2" t="s">
        <v>126</v>
      </c>
      <c r="V26" s="2" t="s">
        <v>127</v>
      </c>
      <c r="X26" s="2" t="s">
        <v>128</v>
      </c>
      <c r="Z26" s="2" t="s">
        <v>129</v>
      </c>
      <c r="AB26" s="2" t="s">
        <v>130</v>
      </c>
      <c r="AD26" s="2" t="s">
        <v>131</v>
      </c>
      <c r="AF26" s="2" t="s">
        <v>132</v>
      </c>
      <c r="AH26" s="2" t="s">
        <v>133</v>
      </c>
      <c r="AJ26" s="2" t="s">
        <v>134</v>
      </c>
      <c r="AL26" s="2" t="s">
        <v>135</v>
      </c>
      <c r="AN26" s="2" t="s">
        <v>136</v>
      </c>
      <c r="AP26" s="2" t="s">
        <v>137</v>
      </c>
      <c r="AR26" s="2" t="s">
        <v>138</v>
      </c>
      <c r="AT26" s="2" t="s">
        <v>139</v>
      </c>
      <c r="AV26" s="2" t="s">
        <v>140</v>
      </c>
      <c r="AX26" s="2" t="s">
        <v>141</v>
      </c>
      <c r="AZ26" s="2" t="s">
        <v>142</v>
      </c>
      <c r="BB26" s="2" t="s">
        <v>143</v>
      </c>
    </row>
    <row r="27" spans="1:55" s="2" customFormat="1" ht="15" customHeight="1">
      <c r="A27" s="171" t="s">
        <v>2</v>
      </c>
      <c r="B27" s="172"/>
      <c r="C27" s="173"/>
      <c r="D27" s="23" t="s">
        <v>18</v>
      </c>
      <c r="E27" s="35">
        <f>E38</f>
        <v>9062000000</v>
      </c>
      <c r="F27" s="35">
        <f>E27</f>
        <v>9062000000</v>
      </c>
      <c r="G27" s="34"/>
      <c r="H27" s="26"/>
      <c r="J27" s="2" t="s">
        <v>144</v>
      </c>
      <c r="K27" s="2" t="s">
        <v>145</v>
      </c>
      <c r="L27" s="2" t="s">
        <v>144</v>
      </c>
      <c r="M27" s="2" t="s">
        <v>145</v>
      </c>
      <c r="N27" s="2" t="s">
        <v>144</v>
      </c>
      <c r="O27" s="2" t="s">
        <v>145</v>
      </c>
      <c r="P27" s="2" t="s">
        <v>144</v>
      </c>
      <c r="Q27" s="2" t="s">
        <v>145</v>
      </c>
      <c r="R27" s="2" t="s">
        <v>144</v>
      </c>
      <c r="S27" s="2" t="s">
        <v>145</v>
      </c>
      <c r="T27" s="2" t="s">
        <v>144</v>
      </c>
      <c r="U27" s="2" t="s">
        <v>145</v>
      </c>
      <c r="V27" s="2" t="s">
        <v>144</v>
      </c>
      <c r="W27" s="2" t="s">
        <v>145</v>
      </c>
      <c r="X27" s="2" t="s">
        <v>144</v>
      </c>
      <c r="Y27" s="2" t="s">
        <v>145</v>
      </c>
      <c r="Z27" s="2" t="s">
        <v>144</v>
      </c>
      <c r="AA27" s="2" t="s">
        <v>145</v>
      </c>
      <c r="AB27" s="2" t="s">
        <v>144</v>
      </c>
      <c r="AC27" s="2" t="s">
        <v>145</v>
      </c>
      <c r="AD27" s="2" t="s">
        <v>144</v>
      </c>
      <c r="AE27" s="2" t="s">
        <v>145</v>
      </c>
      <c r="AF27" s="2" t="s">
        <v>144</v>
      </c>
      <c r="AG27" s="2" t="s">
        <v>145</v>
      </c>
      <c r="AH27" s="2" t="s">
        <v>144</v>
      </c>
      <c r="AI27" s="2" t="s">
        <v>145</v>
      </c>
      <c r="AJ27" s="2" t="s">
        <v>144</v>
      </c>
      <c r="AK27" s="2" t="s">
        <v>145</v>
      </c>
      <c r="AL27" s="2" t="s">
        <v>144</v>
      </c>
      <c r="AM27" s="2" t="s">
        <v>145</v>
      </c>
      <c r="AN27" s="2" t="s">
        <v>144</v>
      </c>
      <c r="AO27" s="2" t="s">
        <v>145</v>
      </c>
      <c r="AP27" s="2" t="s">
        <v>144</v>
      </c>
      <c r="AQ27" s="2" t="s">
        <v>145</v>
      </c>
      <c r="AR27" s="2" t="s">
        <v>144</v>
      </c>
      <c r="AS27" s="2" t="s">
        <v>145</v>
      </c>
      <c r="AT27" s="2" t="s">
        <v>144</v>
      </c>
      <c r="AU27" s="2" t="s">
        <v>145</v>
      </c>
      <c r="AV27" s="2" t="s">
        <v>144</v>
      </c>
      <c r="AW27" s="2" t="s">
        <v>145</v>
      </c>
      <c r="AX27" s="2" t="s">
        <v>144</v>
      </c>
      <c r="AY27" s="2" t="s">
        <v>145</v>
      </c>
      <c r="AZ27" s="2" t="s">
        <v>144</v>
      </c>
      <c r="BA27" s="2" t="s">
        <v>145</v>
      </c>
      <c r="BB27" s="2" t="s">
        <v>144</v>
      </c>
      <c r="BC27" s="2" t="s">
        <v>145</v>
      </c>
    </row>
    <row r="28" spans="1:8" s="2" customFormat="1" ht="15" customHeight="1" hidden="1">
      <c r="A28" s="171">
        <v>1</v>
      </c>
      <c r="B28" s="172"/>
      <c r="C28" s="173"/>
      <c r="D28" s="23" t="s">
        <v>12</v>
      </c>
      <c r="E28" s="35"/>
      <c r="F28" s="34"/>
      <c r="G28" s="34"/>
      <c r="H28" s="26"/>
    </row>
    <row r="29" spans="1:8" s="2" customFormat="1" ht="15" customHeight="1" hidden="1">
      <c r="A29" s="171" t="s">
        <v>19</v>
      </c>
      <c r="B29" s="172"/>
      <c r="C29" s="173"/>
      <c r="D29" s="27" t="s">
        <v>13</v>
      </c>
      <c r="E29" s="35"/>
      <c r="F29" s="34"/>
      <c r="G29" s="34"/>
      <c r="H29" s="26"/>
    </row>
    <row r="30" spans="1:8" s="2" customFormat="1" ht="15" customHeight="1" hidden="1">
      <c r="A30" s="171" t="s">
        <v>20</v>
      </c>
      <c r="B30" s="172"/>
      <c r="C30" s="173"/>
      <c r="D30" s="27" t="s">
        <v>14</v>
      </c>
      <c r="E30" s="35"/>
      <c r="F30" s="34"/>
      <c r="G30" s="34"/>
      <c r="H30" s="26"/>
    </row>
    <row r="31" spans="1:8" s="2" customFormat="1" ht="15" customHeight="1" hidden="1">
      <c r="A31" s="171">
        <v>2</v>
      </c>
      <c r="B31" s="172"/>
      <c r="C31" s="173"/>
      <c r="D31" s="23" t="s">
        <v>21</v>
      </c>
      <c r="E31" s="35"/>
      <c r="F31" s="34"/>
      <c r="G31" s="34"/>
      <c r="H31" s="26"/>
    </row>
    <row r="32" spans="1:8" s="2" customFormat="1" ht="15" customHeight="1" hidden="1">
      <c r="A32" s="171" t="s">
        <v>22</v>
      </c>
      <c r="B32" s="172"/>
      <c r="C32" s="173"/>
      <c r="D32" s="27" t="s">
        <v>23</v>
      </c>
      <c r="E32" s="35"/>
      <c r="F32" s="34"/>
      <c r="G32" s="34"/>
      <c r="H32" s="26"/>
    </row>
    <row r="33" spans="1:8" s="2" customFormat="1" ht="15" customHeight="1" hidden="1">
      <c r="A33" s="171"/>
      <c r="B33" s="172"/>
      <c r="C33" s="173"/>
      <c r="D33" s="36" t="s">
        <v>24</v>
      </c>
      <c r="E33" s="35"/>
      <c r="F33" s="34"/>
      <c r="G33" s="34"/>
      <c r="H33" s="26"/>
    </row>
    <row r="34" spans="1:8" s="2" customFormat="1" ht="15" customHeight="1" hidden="1">
      <c r="A34" s="171"/>
      <c r="B34" s="172"/>
      <c r="C34" s="173"/>
      <c r="D34" s="36" t="s">
        <v>25</v>
      </c>
      <c r="E34" s="35"/>
      <c r="F34" s="34"/>
      <c r="G34" s="34"/>
      <c r="H34" s="26"/>
    </row>
    <row r="35" spans="1:8" s="2" customFormat="1" ht="15" customHeight="1" hidden="1">
      <c r="A35" s="171"/>
      <c r="B35" s="172"/>
      <c r="C35" s="173"/>
      <c r="D35" s="36" t="s">
        <v>26</v>
      </c>
      <c r="E35" s="35"/>
      <c r="F35" s="34"/>
      <c r="G35" s="34"/>
      <c r="H35" s="26"/>
    </row>
    <row r="36" spans="1:8" s="2" customFormat="1" ht="15" customHeight="1" hidden="1">
      <c r="A36" s="171" t="s">
        <v>27</v>
      </c>
      <c r="B36" s="172"/>
      <c r="C36" s="173"/>
      <c r="D36" s="27" t="s">
        <v>28</v>
      </c>
      <c r="E36" s="35"/>
      <c r="F36" s="34"/>
      <c r="G36" s="34"/>
      <c r="H36" s="26"/>
    </row>
    <row r="37" spans="1:8" s="2" customFormat="1" ht="15" customHeight="1" hidden="1">
      <c r="A37" s="174" t="s">
        <v>29</v>
      </c>
      <c r="B37" s="175"/>
      <c r="C37" s="176"/>
      <c r="D37" s="57" t="s">
        <v>30</v>
      </c>
      <c r="E37" s="58"/>
      <c r="F37" s="59"/>
      <c r="G37" s="59"/>
      <c r="H37" s="60"/>
    </row>
    <row r="38" spans="1:10" s="2" customFormat="1" ht="15" customHeight="1">
      <c r="A38" s="177">
        <v>3</v>
      </c>
      <c r="B38" s="177"/>
      <c r="C38" s="177"/>
      <c r="D38" s="9" t="s">
        <v>31</v>
      </c>
      <c r="E38" s="16">
        <f>E39+E94</f>
        <v>9062000000</v>
      </c>
      <c r="F38" s="16">
        <f>E38</f>
        <v>9062000000</v>
      </c>
      <c r="G38" s="19"/>
      <c r="H38" s="18"/>
      <c r="J38" s="6"/>
    </row>
    <row r="39" spans="1:10" s="2" customFormat="1" ht="15" customHeight="1">
      <c r="A39" s="183" t="s">
        <v>32</v>
      </c>
      <c r="B39" s="183"/>
      <c r="C39" s="183"/>
      <c r="D39" s="10" t="s">
        <v>9</v>
      </c>
      <c r="E39" s="67">
        <f>E40</f>
        <v>6062000000</v>
      </c>
      <c r="F39" s="67">
        <f aca="true" t="shared" si="0" ref="F39:F104">E39</f>
        <v>6062000000</v>
      </c>
      <c r="G39" s="19"/>
      <c r="H39" s="18"/>
      <c r="J39" s="6"/>
    </row>
    <row r="40" spans="1:10" s="2" customFormat="1" ht="15" customHeight="1">
      <c r="A40" s="61"/>
      <c r="B40" s="62"/>
      <c r="C40" s="63"/>
      <c r="D40" s="64" t="s">
        <v>107</v>
      </c>
      <c r="E40" s="69">
        <f>E41+E44+E49+E55+E60+E64+E69+E74+E81+E83+E87+E89</f>
        <v>6062000000</v>
      </c>
      <c r="F40" s="65">
        <f t="shared" si="0"/>
        <v>6062000000</v>
      </c>
      <c r="G40" s="78"/>
      <c r="H40" s="66"/>
      <c r="J40" s="6"/>
    </row>
    <row r="41" spans="1:10" s="2" customFormat="1" ht="15" customHeight="1">
      <c r="A41" s="180">
        <v>6000</v>
      </c>
      <c r="B41" s="181"/>
      <c r="C41" s="182"/>
      <c r="D41" s="23" t="s">
        <v>59</v>
      </c>
      <c r="E41" s="70">
        <f>E42+E43</f>
        <v>3127153645</v>
      </c>
      <c r="F41" s="35">
        <f t="shared" si="0"/>
        <v>3127153645</v>
      </c>
      <c r="G41" s="79"/>
      <c r="H41" s="26"/>
      <c r="J41" s="6"/>
    </row>
    <row r="42" spans="1:10" s="2" customFormat="1" ht="15" customHeight="1">
      <c r="A42" s="37"/>
      <c r="B42" s="178">
        <v>6001</v>
      </c>
      <c r="C42" s="152"/>
      <c r="D42" s="40" t="s">
        <v>57</v>
      </c>
      <c r="E42" s="71">
        <v>2660113645</v>
      </c>
      <c r="F42" s="26">
        <f t="shared" si="0"/>
        <v>2660113645</v>
      </c>
      <c r="G42" s="79"/>
      <c r="H42" s="26"/>
      <c r="J42" s="6"/>
    </row>
    <row r="43" spans="1:10" s="2" customFormat="1" ht="15" customHeight="1">
      <c r="A43" s="37"/>
      <c r="B43" s="178">
        <v>6003</v>
      </c>
      <c r="C43" s="152"/>
      <c r="D43" s="40" t="s">
        <v>58</v>
      </c>
      <c r="E43" s="71">
        <v>467040000</v>
      </c>
      <c r="F43" s="26">
        <f t="shared" si="0"/>
        <v>467040000</v>
      </c>
      <c r="G43" s="79"/>
      <c r="H43" s="26"/>
      <c r="J43" s="6"/>
    </row>
    <row r="44" spans="1:10" s="2" customFormat="1" ht="15" customHeight="1">
      <c r="A44" s="190">
        <v>6100</v>
      </c>
      <c r="B44" s="178"/>
      <c r="C44" s="152"/>
      <c r="D44" s="41" t="s">
        <v>60</v>
      </c>
      <c r="E44" s="70">
        <f>E45+E46+E47+E48</f>
        <v>1164737573</v>
      </c>
      <c r="F44" s="35">
        <f t="shared" si="0"/>
        <v>1164737573</v>
      </c>
      <c r="G44" s="79"/>
      <c r="H44" s="26"/>
      <c r="J44" s="6"/>
    </row>
    <row r="45" spans="1:10" s="2" customFormat="1" ht="15" customHeight="1">
      <c r="A45" s="37"/>
      <c r="B45" s="178">
        <v>6101</v>
      </c>
      <c r="C45" s="152"/>
      <c r="D45" s="40" t="s">
        <v>61</v>
      </c>
      <c r="E45" s="71">
        <v>105501002</v>
      </c>
      <c r="F45" s="26">
        <f t="shared" si="0"/>
        <v>105501002</v>
      </c>
      <c r="G45" s="79"/>
      <c r="H45" s="26"/>
      <c r="J45" s="6"/>
    </row>
    <row r="46" spans="1:10" s="2" customFormat="1" ht="15" customHeight="1">
      <c r="A46" s="37"/>
      <c r="B46" s="178">
        <v>6112</v>
      </c>
      <c r="C46" s="152"/>
      <c r="D46" s="40" t="s">
        <v>62</v>
      </c>
      <c r="E46" s="71">
        <v>747953966</v>
      </c>
      <c r="F46" s="26">
        <f t="shared" si="0"/>
        <v>747953966</v>
      </c>
      <c r="G46" s="79"/>
      <c r="H46" s="26"/>
      <c r="J46" s="6"/>
    </row>
    <row r="47" spans="1:10" s="2" customFormat="1" ht="15" customHeight="1">
      <c r="A47" s="37"/>
      <c r="B47" s="178">
        <v>6113</v>
      </c>
      <c r="C47" s="152"/>
      <c r="D47" s="40" t="s">
        <v>63</v>
      </c>
      <c r="E47" s="71">
        <v>9243500</v>
      </c>
      <c r="F47" s="26">
        <f t="shared" si="0"/>
        <v>9243500</v>
      </c>
      <c r="G47" s="79"/>
      <c r="H47" s="26"/>
      <c r="J47" s="6"/>
    </row>
    <row r="48" spans="1:10" s="2" customFormat="1" ht="15" customHeight="1">
      <c r="A48" s="37"/>
      <c r="B48" s="178">
        <v>6115</v>
      </c>
      <c r="C48" s="152"/>
      <c r="D48" s="40" t="s">
        <v>64</v>
      </c>
      <c r="E48" s="71">
        <v>302039105</v>
      </c>
      <c r="F48" s="26">
        <f t="shared" si="0"/>
        <v>302039105</v>
      </c>
      <c r="G48" s="79"/>
      <c r="H48" s="26"/>
      <c r="J48" s="6"/>
    </row>
    <row r="49" spans="1:10" s="2" customFormat="1" ht="15" customHeight="1">
      <c r="A49" s="180">
        <v>6300</v>
      </c>
      <c r="B49" s="181"/>
      <c r="C49" s="185"/>
      <c r="D49" s="41" t="s">
        <v>65</v>
      </c>
      <c r="E49" s="70">
        <f>E50+E51+E52+E53+E54</f>
        <v>818597814</v>
      </c>
      <c r="F49" s="35">
        <f t="shared" si="0"/>
        <v>818597814</v>
      </c>
      <c r="G49" s="79"/>
      <c r="H49" s="26"/>
      <c r="J49" s="6"/>
    </row>
    <row r="50" spans="1:10" s="2" customFormat="1" ht="15" customHeight="1">
      <c r="A50" s="37"/>
      <c r="B50" s="178">
        <v>6301</v>
      </c>
      <c r="C50" s="152"/>
      <c r="D50" s="40" t="s">
        <v>66</v>
      </c>
      <c r="E50" s="71">
        <v>592832821</v>
      </c>
      <c r="F50" s="26">
        <f t="shared" si="0"/>
        <v>592832821</v>
      </c>
      <c r="G50" s="79"/>
      <c r="H50" s="26"/>
      <c r="J50" s="6"/>
    </row>
    <row r="51" spans="1:10" s="2" customFormat="1" ht="15" customHeight="1">
      <c r="A51" s="37"/>
      <c r="B51" s="178">
        <v>6302</v>
      </c>
      <c r="C51" s="152"/>
      <c r="D51" s="40" t="s">
        <v>67</v>
      </c>
      <c r="E51" s="71">
        <v>104617557</v>
      </c>
      <c r="F51" s="26">
        <f t="shared" si="0"/>
        <v>104617557</v>
      </c>
      <c r="G51" s="79"/>
      <c r="H51" s="26"/>
      <c r="J51" s="6"/>
    </row>
    <row r="52" spans="1:10" s="2" customFormat="1" ht="15" customHeight="1">
      <c r="A52" s="37"/>
      <c r="B52" s="178">
        <v>6303</v>
      </c>
      <c r="C52" s="152"/>
      <c r="D52" s="40" t="s">
        <v>69</v>
      </c>
      <c r="E52" s="71">
        <v>69745039</v>
      </c>
      <c r="F52" s="26">
        <f t="shared" si="0"/>
        <v>69745039</v>
      </c>
      <c r="G52" s="79"/>
      <c r="H52" s="26"/>
      <c r="J52" s="6"/>
    </row>
    <row r="53" spans="1:10" s="2" customFormat="1" ht="15" customHeight="1">
      <c r="A53" s="37"/>
      <c r="B53" s="178">
        <v>6304</v>
      </c>
      <c r="C53" s="152"/>
      <c r="D53" s="40" t="s">
        <v>68</v>
      </c>
      <c r="E53" s="71">
        <v>33966137</v>
      </c>
      <c r="F53" s="26">
        <f t="shared" si="0"/>
        <v>33966137</v>
      </c>
      <c r="G53" s="79"/>
      <c r="H53" s="26"/>
      <c r="J53" s="6"/>
    </row>
    <row r="54" spans="1:10" s="2" customFormat="1" ht="15" customHeight="1">
      <c r="A54" s="37"/>
      <c r="B54" s="178">
        <v>6349</v>
      </c>
      <c r="C54" s="152"/>
      <c r="D54" s="40" t="s">
        <v>70</v>
      </c>
      <c r="E54" s="71">
        <v>17436260</v>
      </c>
      <c r="F54" s="26">
        <f t="shared" si="0"/>
        <v>17436260</v>
      </c>
      <c r="G54" s="79"/>
      <c r="H54" s="26"/>
      <c r="J54" s="6"/>
    </row>
    <row r="55" spans="1:10" s="2" customFormat="1" ht="15" customHeight="1">
      <c r="A55" s="180">
        <v>6500</v>
      </c>
      <c r="B55" s="181"/>
      <c r="C55" s="185"/>
      <c r="D55" s="41" t="s">
        <v>71</v>
      </c>
      <c r="E55" s="70">
        <f>E56+E57+E58+E59</f>
        <v>289309568</v>
      </c>
      <c r="F55" s="35">
        <f t="shared" si="0"/>
        <v>289309568</v>
      </c>
      <c r="G55" s="79"/>
      <c r="H55" s="26"/>
      <c r="J55" s="6"/>
    </row>
    <row r="56" spans="1:10" s="2" customFormat="1" ht="15" customHeight="1">
      <c r="A56" s="37"/>
      <c r="B56" s="178">
        <v>6501</v>
      </c>
      <c r="C56" s="152"/>
      <c r="D56" s="40" t="s">
        <v>72</v>
      </c>
      <c r="E56" s="71">
        <v>157007618</v>
      </c>
      <c r="F56" s="26">
        <f t="shared" si="0"/>
        <v>157007618</v>
      </c>
      <c r="G56" s="79"/>
      <c r="H56" s="26"/>
      <c r="J56" s="6"/>
    </row>
    <row r="57" spans="1:10" s="2" customFormat="1" ht="15" customHeight="1">
      <c r="A57" s="37"/>
      <c r="B57" s="178">
        <v>6502</v>
      </c>
      <c r="C57" s="152"/>
      <c r="D57" s="40" t="s">
        <v>73</v>
      </c>
      <c r="E57" s="71">
        <v>63823850</v>
      </c>
      <c r="F57" s="26">
        <f t="shared" si="0"/>
        <v>63823850</v>
      </c>
      <c r="G57" s="79"/>
      <c r="H57" s="26"/>
      <c r="J57" s="6"/>
    </row>
    <row r="58" spans="1:10" s="2" customFormat="1" ht="15" customHeight="1">
      <c r="A58" s="37"/>
      <c r="B58" s="178">
        <v>6503</v>
      </c>
      <c r="C58" s="152"/>
      <c r="D58" s="40" t="s">
        <v>74</v>
      </c>
      <c r="E58" s="71">
        <v>54078100</v>
      </c>
      <c r="F58" s="26">
        <f t="shared" si="0"/>
        <v>54078100</v>
      </c>
      <c r="G58" s="79"/>
      <c r="H58" s="26"/>
      <c r="J58" s="6"/>
    </row>
    <row r="59" spans="1:10" s="2" customFormat="1" ht="15" customHeight="1">
      <c r="A59" s="37"/>
      <c r="B59" s="178">
        <v>6504</v>
      </c>
      <c r="C59" s="152"/>
      <c r="D59" s="40" t="s">
        <v>75</v>
      </c>
      <c r="E59" s="71">
        <v>14400000</v>
      </c>
      <c r="F59" s="26">
        <f t="shared" si="0"/>
        <v>14400000</v>
      </c>
      <c r="G59" s="79"/>
      <c r="H59" s="26"/>
      <c r="J59" s="6"/>
    </row>
    <row r="60" spans="1:10" s="2" customFormat="1" ht="15" customHeight="1">
      <c r="A60" s="180">
        <v>6550</v>
      </c>
      <c r="B60" s="181"/>
      <c r="C60" s="182"/>
      <c r="D60" s="23" t="s">
        <v>76</v>
      </c>
      <c r="E60" s="70">
        <f>E61+E62+E63</f>
        <v>148296200</v>
      </c>
      <c r="F60" s="35">
        <f t="shared" si="0"/>
        <v>148296200</v>
      </c>
      <c r="G60" s="79"/>
      <c r="H60" s="26"/>
      <c r="J60" s="6"/>
    </row>
    <row r="61" spans="1:10" s="2" customFormat="1" ht="15" customHeight="1">
      <c r="A61" s="37"/>
      <c r="B61" s="178">
        <v>6551</v>
      </c>
      <c r="C61" s="179"/>
      <c r="D61" s="27" t="s">
        <v>77</v>
      </c>
      <c r="E61" s="71">
        <v>59372000</v>
      </c>
      <c r="F61" s="26">
        <f t="shared" si="0"/>
        <v>59372000</v>
      </c>
      <c r="G61" s="79"/>
      <c r="H61" s="26"/>
      <c r="J61" s="6"/>
    </row>
    <row r="62" spans="1:10" s="2" customFormat="1" ht="15" customHeight="1">
      <c r="A62" s="37"/>
      <c r="B62" s="178">
        <v>6552</v>
      </c>
      <c r="C62" s="179"/>
      <c r="D62" s="27" t="s">
        <v>78</v>
      </c>
      <c r="E62" s="71">
        <v>24503200</v>
      </c>
      <c r="F62" s="26">
        <f t="shared" si="0"/>
        <v>24503200</v>
      </c>
      <c r="G62" s="79"/>
      <c r="H62" s="26"/>
      <c r="J62" s="6"/>
    </row>
    <row r="63" spans="1:10" s="2" customFormat="1" ht="15" customHeight="1">
      <c r="A63" s="37"/>
      <c r="B63" s="178">
        <v>6599</v>
      </c>
      <c r="C63" s="179"/>
      <c r="D63" s="27" t="s">
        <v>79</v>
      </c>
      <c r="E63" s="71">
        <v>64421000</v>
      </c>
      <c r="F63" s="26">
        <f t="shared" si="0"/>
        <v>64421000</v>
      </c>
      <c r="G63" s="79"/>
      <c r="H63" s="26"/>
      <c r="J63" s="6"/>
    </row>
    <row r="64" spans="1:10" s="2" customFormat="1" ht="15" customHeight="1">
      <c r="A64" s="180">
        <v>6600</v>
      </c>
      <c r="B64" s="181"/>
      <c r="C64" s="182"/>
      <c r="D64" s="23" t="s">
        <v>80</v>
      </c>
      <c r="E64" s="70">
        <f>E65+E66+E67+E68</f>
        <v>23397600</v>
      </c>
      <c r="F64" s="35">
        <f t="shared" si="0"/>
        <v>23397600</v>
      </c>
      <c r="G64" s="79"/>
      <c r="H64" s="26"/>
      <c r="J64" s="6"/>
    </row>
    <row r="65" spans="1:10" s="2" customFormat="1" ht="15" customHeight="1">
      <c r="A65" s="37"/>
      <c r="B65" s="178">
        <v>6601</v>
      </c>
      <c r="C65" s="179"/>
      <c r="D65" s="27" t="s">
        <v>81</v>
      </c>
      <c r="E65" s="71">
        <v>2666600</v>
      </c>
      <c r="F65" s="26">
        <f t="shared" si="0"/>
        <v>2666600</v>
      </c>
      <c r="G65" s="79"/>
      <c r="H65" s="26"/>
      <c r="J65" s="6"/>
    </row>
    <row r="66" spans="1:10" s="2" customFormat="1" ht="15" customHeight="1">
      <c r="A66" s="37"/>
      <c r="B66" s="178">
        <v>6603</v>
      </c>
      <c r="C66" s="179"/>
      <c r="D66" s="27" t="s">
        <v>82</v>
      </c>
      <c r="E66" s="71">
        <v>2475000</v>
      </c>
      <c r="F66" s="26">
        <f t="shared" si="0"/>
        <v>2475000</v>
      </c>
      <c r="G66" s="79"/>
      <c r="H66" s="26"/>
      <c r="J66" s="6"/>
    </row>
    <row r="67" spans="1:10" s="2" customFormat="1" ht="15" customHeight="1">
      <c r="A67" s="37"/>
      <c r="B67" s="178">
        <v>6605</v>
      </c>
      <c r="C67" s="179"/>
      <c r="D67" s="27" t="s">
        <v>83</v>
      </c>
      <c r="E67" s="71">
        <v>9656000</v>
      </c>
      <c r="F67" s="26">
        <f t="shared" si="0"/>
        <v>9656000</v>
      </c>
      <c r="G67" s="79"/>
      <c r="H67" s="26"/>
      <c r="J67" s="6"/>
    </row>
    <row r="68" spans="1:10" s="2" customFormat="1" ht="15" customHeight="1">
      <c r="A68" s="37"/>
      <c r="B68" s="178">
        <v>6606</v>
      </c>
      <c r="C68" s="179"/>
      <c r="D68" s="27" t="s">
        <v>84</v>
      </c>
      <c r="E68" s="71">
        <v>8600000</v>
      </c>
      <c r="F68" s="26">
        <f t="shared" si="0"/>
        <v>8600000</v>
      </c>
      <c r="G68" s="79"/>
      <c r="H68" s="26"/>
      <c r="J68" s="6"/>
    </row>
    <row r="69" spans="1:10" s="2" customFormat="1" ht="15" customHeight="1">
      <c r="A69" s="180">
        <v>6700</v>
      </c>
      <c r="B69" s="181"/>
      <c r="C69" s="182"/>
      <c r="D69" s="23" t="s">
        <v>85</v>
      </c>
      <c r="E69" s="70">
        <f>E70+E71+E72+E73</f>
        <v>70560000</v>
      </c>
      <c r="F69" s="35">
        <f t="shared" si="0"/>
        <v>70560000</v>
      </c>
      <c r="G69" s="79"/>
      <c r="H69" s="26"/>
      <c r="J69" s="6"/>
    </row>
    <row r="70" spans="1:10" s="2" customFormat="1" ht="15" customHeight="1">
      <c r="A70" s="37"/>
      <c r="B70" s="178">
        <v>6701</v>
      </c>
      <c r="C70" s="179"/>
      <c r="D70" s="27" t="s">
        <v>89</v>
      </c>
      <c r="E70" s="71">
        <v>730000</v>
      </c>
      <c r="F70" s="26">
        <f t="shared" si="0"/>
        <v>730000</v>
      </c>
      <c r="G70" s="79"/>
      <c r="H70" s="26"/>
      <c r="J70" s="6"/>
    </row>
    <row r="71" spans="1:10" s="2" customFormat="1" ht="15" customHeight="1">
      <c r="A71" s="37"/>
      <c r="B71" s="178">
        <v>6702</v>
      </c>
      <c r="C71" s="179"/>
      <c r="D71" s="27" t="s">
        <v>88</v>
      </c>
      <c r="E71" s="71">
        <v>15430000</v>
      </c>
      <c r="F71" s="26">
        <f t="shared" si="0"/>
        <v>15430000</v>
      </c>
      <c r="G71" s="79"/>
      <c r="H71" s="26"/>
      <c r="J71" s="6"/>
    </row>
    <row r="72" spans="1:10" s="2" customFormat="1" ht="15" customHeight="1">
      <c r="A72" s="37"/>
      <c r="B72" s="178">
        <v>6703</v>
      </c>
      <c r="C72" s="179"/>
      <c r="D72" s="27" t="s">
        <v>87</v>
      </c>
      <c r="E72" s="71">
        <v>27100000</v>
      </c>
      <c r="F72" s="26">
        <f t="shared" si="0"/>
        <v>27100000</v>
      </c>
      <c r="G72" s="79"/>
      <c r="H72" s="26"/>
      <c r="J72" s="6"/>
    </row>
    <row r="73" spans="1:10" s="2" customFormat="1" ht="15" customHeight="1">
      <c r="A73" s="37"/>
      <c r="B73" s="178">
        <v>6704</v>
      </c>
      <c r="C73" s="179"/>
      <c r="D73" s="27" t="s">
        <v>86</v>
      </c>
      <c r="E73" s="71">
        <v>27300000</v>
      </c>
      <c r="F73" s="26">
        <f t="shared" si="0"/>
        <v>27300000</v>
      </c>
      <c r="G73" s="79"/>
      <c r="H73" s="26"/>
      <c r="J73" s="6"/>
    </row>
    <row r="74" spans="1:10" s="2" customFormat="1" ht="15" customHeight="1">
      <c r="A74" s="180">
        <v>6900</v>
      </c>
      <c r="B74" s="181"/>
      <c r="C74" s="182"/>
      <c r="D74" s="42" t="s">
        <v>90</v>
      </c>
      <c r="E74" s="70">
        <f>E75+E76+E77+E78+E79+E80</f>
        <v>204285300</v>
      </c>
      <c r="F74" s="35">
        <f t="shared" si="0"/>
        <v>204285300</v>
      </c>
      <c r="G74" s="79"/>
      <c r="H74" s="26"/>
      <c r="J74" s="6"/>
    </row>
    <row r="75" spans="1:10" s="2" customFormat="1" ht="15" customHeight="1">
      <c r="A75" s="37"/>
      <c r="B75" s="178">
        <v>6901</v>
      </c>
      <c r="C75" s="179"/>
      <c r="D75" s="27" t="s">
        <v>91</v>
      </c>
      <c r="E75" s="71">
        <v>98345000</v>
      </c>
      <c r="F75" s="26">
        <f t="shared" si="0"/>
        <v>98345000</v>
      </c>
      <c r="G75" s="79"/>
      <c r="H75" s="26"/>
      <c r="J75" s="6"/>
    </row>
    <row r="76" spans="1:10" s="2" customFormat="1" ht="15" customHeight="1">
      <c r="A76" s="37"/>
      <c r="B76" s="178">
        <v>6907</v>
      </c>
      <c r="C76" s="179"/>
      <c r="D76" s="27" t="s">
        <v>92</v>
      </c>
      <c r="E76" s="71">
        <v>54486000</v>
      </c>
      <c r="F76" s="26">
        <f t="shared" si="0"/>
        <v>54486000</v>
      </c>
      <c r="G76" s="79"/>
      <c r="H76" s="26"/>
      <c r="J76" s="6"/>
    </row>
    <row r="77" spans="1:10" s="2" customFormat="1" ht="15" customHeight="1">
      <c r="A77" s="37"/>
      <c r="B77" s="178">
        <v>6912</v>
      </c>
      <c r="C77" s="179"/>
      <c r="D77" s="27" t="s">
        <v>93</v>
      </c>
      <c r="E77" s="71">
        <v>8370000</v>
      </c>
      <c r="F77" s="26">
        <f t="shared" si="0"/>
        <v>8370000</v>
      </c>
      <c r="G77" s="79"/>
      <c r="H77" s="26"/>
      <c r="J77" s="6"/>
    </row>
    <row r="78" spans="1:10" s="2" customFormat="1" ht="15" customHeight="1">
      <c r="A78" s="37"/>
      <c r="B78" s="178">
        <v>6913</v>
      </c>
      <c r="C78" s="179"/>
      <c r="D78" s="27" t="s">
        <v>94</v>
      </c>
      <c r="E78" s="71">
        <v>5350000</v>
      </c>
      <c r="F78" s="26">
        <f t="shared" si="0"/>
        <v>5350000</v>
      </c>
      <c r="G78" s="79"/>
      <c r="H78" s="26"/>
      <c r="J78" s="6"/>
    </row>
    <row r="79" spans="1:10" s="2" customFormat="1" ht="15" customHeight="1">
      <c r="A79" s="37"/>
      <c r="B79" s="178">
        <v>6921</v>
      </c>
      <c r="C79" s="179"/>
      <c r="D79" s="27" t="s">
        <v>95</v>
      </c>
      <c r="E79" s="71">
        <v>37734300</v>
      </c>
      <c r="F79" s="26">
        <f t="shared" si="0"/>
        <v>37734300</v>
      </c>
      <c r="G79" s="79"/>
      <c r="H79" s="26"/>
      <c r="J79" s="6"/>
    </row>
    <row r="80" spans="1:10" s="2" customFormat="1" ht="15" customHeight="1" hidden="1">
      <c r="A80" s="37"/>
      <c r="B80" s="178">
        <v>6949</v>
      </c>
      <c r="C80" s="179"/>
      <c r="D80" s="27" t="s">
        <v>96</v>
      </c>
      <c r="E80" s="71"/>
      <c r="F80" s="26">
        <f t="shared" si="0"/>
        <v>0</v>
      </c>
      <c r="G80" s="79"/>
      <c r="H80" s="26"/>
      <c r="J80" s="6"/>
    </row>
    <row r="81" spans="1:10" s="2" customFormat="1" ht="15" customHeight="1" hidden="1">
      <c r="A81" s="180">
        <v>6950</v>
      </c>
      <c r="B81" s="181"/>
      <c r="C81" s="182"/>
      <c r="D81" s="23" t="s">
        <v>97</v>
      </c>
      <c r="E81" s="70">
        <f>E82</f>
        <v>0</v>
      </c>
      <c r="F81" s="35">
        <f t="shared" si="0"/>
        <v>0</v>
      </c>
      <c r="G81" s="79"/>
      <c r="H81" s="26"/>
      <c r="J81" s="6"/>
    </row>
    <row r="82" spans="1:10" s="2" customFormat="1" ht="15" customHeight="1" hidden="1">
      <c r="A82" s="37"/>
      <c r="B82" s="178">
        <v>6954</v>
      </c>
      <c r="C82" s="179"/>
      <c r="D82" s="27" t="s">
        <v>98</v>
      </c>
      <c r="E82" s="71"/>
      <c r="F82" s="26">
        <f t="shared" si="0"/>
        <v>0</v>
      </c>
      <c r="G82" s="79"/>
      <c r="H82" s="26"/>
      <c r="J82" s="6"/>
    </row>
    <row r="83" spans="1:10" s="2" customFormat="1" ht="15" customHeight="1">
      <c r="A83" s="180">
        <v>7000</v>
      </c>
      <c r="B83" s="181"/>
      <c r="C83" s="182"/>
      <c r="D83" s="27" t="s">
        <v>99</v>
      </c>
      <c r="E83" s="70">
        <f>E84+E85+E86</f>
        <v>111175000</v>
      </c>
      <c r="F83" s="35">
        <f t="shared" si="0"/>
        <v>111175000</v>
      </c>
      <c r="G83" s="79"/>
      <c r="H83" s="26"/>
      <c r="J83" s="6"/>
    </row>
    <row r="84" spans="1:10" s="2" customFormat="1" ht="15" customHeight="1" hidden="1">
      <c r="A84" s="37"/>
      <c r="B84" s="178">
        <v>7001</v>
      </c>
      <c r="C84" s="179"/>
      <c r="D84" s="27" t="s">
        <v>100</v>
      </c>
      <c r="E84" s="71"/>
      <c r="F84" s="26">
        <f t="shared" si="0"/>
        <v>0</v>
      </c>
      <c r="G84" s="79"/>
      <c r="H84" s="26"/>
      <c r="J84" s="6"/>
    </row>
    <row r="85" spans="1:10" s="2" customFormat="1" ht="15" customHeight="1">
      <c r="A85" s="37"/>
      <c r="B85" s="178">
        <v>7004</v>
      </c>
      <c r="C85" s="179"/>
      <c r="D85" s="27" t="s">
        <v>101</v>
      </c>
      <c r="E85" s="71">
        <v>111175000</v>
      </c>
      <c r="F85" s="26">
        <f t="shared" si="0"/>
        <v>111175000</v>
      </c>
      <c r="G85" s="79"/>
      <c r="H85" s="26"/>
      <c r="J85" s="6"/>
    </row>
    <row r="86" spans="1:10" s="2" customFormat="1" ht="15" customHeight="1" hidden="1">
      <c r="A86" s="37"/>
      <c r="B86" s="178">
        <v>7049</v>
      </c>
      <c r="C86" s="179"/>
      <c r="D86" s="27" t="s">
        <v>102</v>
      </c>
      <c r="E86" s="71"/>
      <c r="F86" s="26">
        <f t="shared" si="0"/>
        <v>0</v>
      </c>
      <c r="G86" s="79"/>
      <c r="H86" s="26"/>
      <c r="J86" s="6"/>
    </row>
    <row r="87" spans="1:10" s="2" customFormat="1" ht="15" customHeight="1">
      <c r="A87" s="180">
        <v>7050</v>
      </c>
      <c r="B87" s="181"/>
      <c r="C87" s="182"/>
      <c r="D87" s="23" t="s">
        <v>111</v>
      </c>
      <c r="E87" s="70">
        <f>E88</f>
        <v>9897000</v>
      </c>
      <c r="F87" s="35">
        <f>E87</f>
        <v>9897000</v>
      </c>
      <c r="G87" s="79"/>
      <c r="H87" s="26"/>
      <c r="J87" s="6"/>
    </row>
    <row r="88" spans="1:10" s="2" customFormat="1" ht="15" customHeight="1">
      <c r="A88" s="37"/>
      <c r="B88" s="178">
        <v>7053</v>
      </c>
      <c r="C88" s="179"/>
      <c r="D88" s="27" t="s">
        <v>112</v>
      </c>
      <c r="E88" s="71">
        <v>9897000</v>
      </c>
      <c r="F88" s="26">
        <f>E88</f>
        <v>9897000</v>
      </c>
      <c r="G88" s="79"/>
      <c r="H88" s="26"/>
      <c r="J88" s="6"/>
    </row>
    <row r="89" spans="1:10" s="2" customFormat="1" ht="15" customHeight="1">
      <c r="A89" s="180">
        <v>7750</v>
      </c>
      <c r="B89" s="181"/>
      <c r="C89" s="182"/>
      <c r="D89" s="23" t="s">
        <v>102</v>
      </c>
      <c r="E89" s="70">
        <f>E90+E91+E92+E93</f>
        <v>94590300</v>
      </c>
      <c r="F89" s="35">
        <f t="shared" si="0"/>
        <v>94590300</v>
      </c>
      <c r="G89" s="79"/>
      <c r="H89" s="26"/>
      <c r="J89" s="6"/>
    </row>
    <row r="90" spans="1:10" s="2" customFormat="1" ht="15" customHeight="1">
      <c r="A90" s="37"/>
      <c r="B90" s="38"/>
      <c r="C90" s="39"/>
      <c r="D90" s="27" t="s">
        <v>103</v>
      </c>
      <c r="E90" s="71">
        <v>16494000</v>
      </c>
      <c r="F90" s="26">
        <f t="shared" si="0"/>
        <v>16494000</v>
      </c>
      <c r="G90" s="79"/>
      <c r="H90" s="26"/>
      <c r="J90" s="6"/>
    </row>
    <row r="91" spans="1:10" s="2" customFormat="1" ht="15" customHeight="1">
      <c r="A91" s="37"/>
      <c r="B91" s="38"/>
      <c r="C91" s="39"/>
      <c r="D91" s="27" t="s">
        <v>104</v>
      </c>
      <c r="E91" s="71">
        <v>13037700</v>
      </c>
      <c r="F91" s="26">
        <f t="shared" si="0"/>
        <v>13037700</v>
      </c>
      <c r="G91" s="79"/>
      <c r="H91" s="26"/>
      <c r="J91" s="6"/>
    </row>
    <row r="92" spans="1:10" s="2" customFormat="1" ht="15" customHeight="1">
      <c r="A92" s="37"/>
      <c r="B92" s="38"/>
      <c r="C92" s="39"/>
      <c r="D92" s="27" t="s">
        <v>105</v>
      </c>
      <c r="E92" s="71">
        <v>39398600</v>
      </c>
      <c r="F92" s="26">
        <f t="shared" si="0"/>
        <v>39398600</v>
      </c>
      <c r="G92" s="79"/>
      <c r="H92" s="26"/>
      <c r="J92" s="6"/>
    </row>
    <row r="93" spans="1:10" s="2" customFormat="1" ht="15" customHeight="1">
      <c r="A93" s="51"/>
      <c r="B93" s="52"/>
      <c r="C93" s="68"/>
      <c r="D93" s="57" t="s">
        <v>106</v>
      </c>
      <c r="E93" s="72">
        <v>25660000</v>
      </c>
      <c r="F93" s="60">
        <f t="shared" si="0"/>
        <v>25660000</v>
      </c>
      <c r="G93" s="80"/>
      <c r="H93" s="60"/>
      <c r="J93" s="6"/>
    </row>
    <row r="94" spans="1:10" s="2" customFormat="1" ht="15" customHeight="1">
      <c r="A94" s="151" t="s">
        <v>33</v>
      </c>
      <c r="B94" s="151"/>
      <c r="C94" s="151"/>
      <c r="D94" s="10" t="s">
        <v>30</v>
      </c>
      <c r="E94" s="67">
        <f>E95+E104</f>
        <v>3000000000</v>
      </c>
      <c r="F94" s="67">
        <f t="shared" si="0"/>
        <v>3000000000</v>
      </c>
      <c r="G94" s="19"/>
      <c r="H94" s="18"/>
      <c r="J94" s="6"/>
    </row>
    <row r="95" spans="1:10" ht="15" customHeight="1">
      <c r="A95" s="184"/>
      <c r="B95" s="184"/>
      <c r="C95" s="184"/>
      <c r="D95" s="8" t="s">
        <v>107</v>
      </c>
      <c r="E95" s="17">
        <f>E96+E98+E100+E102</f>
        <v>3000000000</v>
      </c>
      <c r="F95" s="16">
        <f t="shared" si="0"/>
        <v>3000000000</v>
      </c>
      <c r="G95" s="4"/>
      <c r="H95" s="4"/>
      <c r="J95" s="6"/>
    </row>
    <row r="96" spans="1:10" ht="15" customHeight="1" hidden="1">
      <c r="A96" s="155">
        <v>6150</v>
      </c>
      <c r="B96" s="156"/>
      <c r="C96" s="150"/>
      <c r="D96" s="55" t="s">
        <v>108</v>
      </c>
      <c r="E96" s="73">
        <f>E97</f>
        <v>0</v>
      </c>
      <c r="F96" s="65">
        <f t="shared" si="0"/>
        <v>0</v>
      </c>
      <c r="G96" s="81"/>
      <c r="H96" s="56"/>
      <c r="J96" s="6"/>
    </row>
    <row r="97" spans="1:10" ht="15" customHeight="1" hidden="1">
      <c r="A97" s="37"/>
      <c r="B97" s="178">
        <v>6156</v>
      </c>
      <c r="C97" s="152"/>
      <c r="D97" s="43" t="s">
        <v>110</v>
      </c>
      <c r="E97" s="74"/>
      <c r="F97" s="26">
        <f t="shared" si="0"/>
        <v>0</v>
      </c>
      <c r="G97" s="82"/>
      <c r="H97" s="44"/>
      <c r="J97" s="6"/>
    </row>
    <row r="98" spans="1:10" ht="15" customHeight="1" hidden="1">
      <c r="A98" s="180">
        <v>6900</v>
      </c>
      <c r="B98" s="181"/>
      <c r="C98" s="185"/>
      <c r="D98" s="46" t="s">
        <v>90</v>
      </c>
      <c r="E98" s="75">
        <f>E99</f>
        <v>0</v>
      </c>
      <c r="F98" s="35">
        <f t="shared" si="0"/>
        <v>0</v>
      </c>
      <c r="G98" s="82"/>
      <c r="H98" s="44"/>
      <c r="J98" s="6"/>
    </row>
    <row r="99" spans="1:10" ht="15" customHeight="1" hidden="1">
      <c r="A99" s="37"/>
      <c r="B99" s="178">
        <v>6907</v>
      </c>
      <c r="C99" s="152"/>
      <c r="D99" s="43" t="s">
        <v>92</v>
      </c>
      <c r="E99" s="74"/>
      <c r="F99" s="26">
        <f t="shared" si="0"/>
        <v>0</v>
      </c>
      <c r="G99" s="82"/>
      <c r="H99" s="44"/>
      <c r="J99" s="6"/>
    </row>
    <row r="100" spans="1:10" ht="15" customHeight="1">
      <c r="A100" s="180">
        <v>6950</v>
      </c>
      <c r="B100" s="181"/>
      <c r="C100" s="185"/>
      <c r="D100" s="45" t="s">
        <v>97</v>
      </c>
      <c r="E100" s="75">
        <f>E101</f>
        <v>3000000000</v>
      </c>
      <c r="F100" s="35">
        <f t="shared" si="0"/>
        <v>3000000000</v>
      </c>
      <c r="G100" s="82"/>
      <c r="H100" s="44"/>
      <c r="J100" s="6"/>
    </row>
    <row r="101" spans="1:10" ht="15" customHeight="1">
      <c r="A101" s="85"/>
      <c r="B101" s="186">
        <v>6954</v>
      </c>
      <c r="C101" s="187"/>
      <c r="D101" s="86" t="s">
        <v>98</v>
      </c>
      <c r="E101" s="87">
        <v>3000000000</v>
      </c>
      <c r="F101" s="88">
        <f t="shared" si="0"/>
        <v>3000000000</v>
      </c>
      <c r="G101" s="89"/>
      <c r="H101" s="90"/>
      <c r="J101" s="6"/>
    </row>
    <row r="102" spans="1:10" ht="15" customHeight="1" hidden="1">
      <c r="A102" s="155">
        <v>7750</v>
      </c>
      <c r="B102" s="156"/>
      <c r="C102" s="150"/>
      <c r="D102" s="55" t="s">
        <v>102</v>
      </c>
      <c r="E102" s="73">
        <f>E103</f>
        <v>0</v>
      </c>
      <c r="F102" s="65">
        <f t="shared" si="0"/>
        <v>0</v>
      </c>
      <c r="G102" s="81"/>
      <c r="H102" s="56"/>
      <c r="J102" s="6"/>
    </row>
    <row r="103" spans="1:10" ht="15" customHeight="1" hidden="1">
      <c r="A103" s="51"/>
      <c r="B103" s="188">
        <v>7756</v>
      </c>
      <c r="C103" s="189"/>
      <c r="D103" s="53" t="s">
        <v>103</v>
      </c>
      <c r="E103" s="76"/>
      <c r="F103" s="60">
        <f t="shared" si="0"/>
        <v>0</v>
      </c>
      <c r="G103" s="83"/>
      <c r="H103" s="54"/>
      <c r="J103" s="6"/>
    </row>
    <row r="104" spans="1:10" ht="15" customHeight="1" hidden="1">
      <c r="A104" s="184"/>
      <c r="B104" s="184"/>
      <c r="C104" s="184"/>
      <c r="D104" s="8" t="s">
        <v>109</v>
      </c>
      <c r="E104" s="17">
        <f>E105</f>
        <v>0</v>
      </c>
      <c r="F104" s="16">
        <f t="shared" si="0"/>
        <v>0</v>
      </c>
      <c r="G104" s="4"/>
      <c r="H104" s="4"/>
      <c r="J104" s="6"/>
    </row>
    <row r="105" spans="1:10" ht="15" customHeight="1" hidden="1">
      <c r="A105" s="155">
        <v>7000</v>
      </c>
      <c r="B105" s="156"/>
      <c r="C105" s="150"/>
      <c r="D105" s="55" t="s">
        <v>99</v>
      </c>
      <c r="E105" s="73">
        <f>E106+E107</f>
        <v>0</v>
      </c>
      <c r="F105" s="65">
        <f>E105</f>
        <v>0</v>
      </c>
      <c r="G105" s="81"/>
      <c r="H105" s="56"/>
      <c r="J105" s="6"/>
    </row>
    <row r="106" spans="1:10" ht="15" customHeight="1" hidden="1">
      <c r="A106" s="37"/>
      <c r="B106" s="178">
        <v>7001</v>
      </c>
      <c r="C106" s="152"/>
      <c r="D106" s="43" t="s">
        <v>100</v>
      </c>
      <c r="E106" s="74"/>
      <c r="F106" s="26">
        <f>E106</f>
        <v>0</v>
      </c>
      <c r="G106" s="82"/>
      <c r="H106" s="44"/>
      <c r="J106" s="6"/>
    </row>
    <row r="107" spans="1:10" ht="15" customHeight="1" hidden="1">
      <c r="A107" s="47"/>
      <c r="B107" s="153">
        <v>7049</v>
      </c>
      <c r="C107" s="154"/>
      <c r="D107" s="48" t="s">
        <v>102</v>
      </c>
      <c r="E107" s="77"/>
      <c r="F107" s="50">
        <f>E107</f>
        <v>0</v>
      </c>
      <c r="G107" s="84"/>
      <c r="H107" s="49"/>
      <c r="J107" s="6"/>
    </row>
  </sheetData>
  <sheetProtection formatCells="0" formatColumns="0" formatRows="0" insertColumns="0" insertRows="0" insertHyperlinks="0" deleteColumns="0" deleteRows="0" sort="0" autoFilter="0" pivotTables="0"/>
  <mergeCells count="107">
    <mergeCell ref="P9:Q9"/>
    <mergeCell ref="A7:H7"/>
    <mergeCell ref="E8:F8"/>
    <mergeCell ref="G8:H8"/>
    <mergeCell ref="H9:I9"/>
    <mergeCell ref="J9:K9"/>
    <mergeCell ref="L9:M9"/>
    <mergeCell ref="N9:O9"/>
    <mergeCell ref="A2:D2"/>
    <mergeCell ref="A3:D3"/>
    <mergeCell ref="A1:H1"/>
    <mergeCell ref="A4:H4"/>
    <mergeCell ref="A5:H5"/>
    <mergeCell ref="A6:H6"/>
    <mergeCell ref="A41:C41"/>
    <mergeCell ref="B42:C42"/>
    <mergeCell ref="A9:C9"/>
    <mergeCell ref="A11:C11"/>
    <mergeCell ref="A12:C12"/>
    <mergeCell ref="A13:C13"/>
    <mergeCell ref="A14:C14"/>
    <mergeCell ref="A15:C15"/>
    <mergeCell ref="A44:C44"/>
    <mergeCell ref="B43:C43"/>
    <mergeCell ref="B45:C45"/>
    <mergeCell ref="B46:C46"/>
    <mergeCell ref="A60:C60"/>
    <mergeCell ref="B47:C47"/>
    <mergeCell ref="B48:C48"/>
    <mergeCell ref="A49:C49"/>
    <mergeCell ref="B50:C50"/>
    <mergeCell ref="B51:C51"/>
    <mergeCell ref="B52:C52"/>
    <mergeCell ref="B79:C79"/>
    <mergeCell ref="A105:C105"/>
    <mergeCell ref="B53:C53"/>
    <mergeCell ref="B54:C54"/>
    <mergeCell ref="A55:C55"/>
    <mergeCell ref="B56:C56"/>
    <mergeCell ref="B57:C57"/>
    <mergeCell ref="B58:C58"/>
    <mergeCell ref="B103:C103"/>
    <mergeCell ref="B59:C59"/>
    <mergeCell ref="B66:C66"/>
    <mergeCell ref="B67:C67"/>
    <mergeCell ref="B68:C68"/>
    <mergeCell ref="B70:C70"/>
    <mergeCell ref="B61:C61"/>
    <mergeCell ref="B62:C62"/>
    <mergeCell ref="B63:C63"/>
    <mergeCell ref="B65:C65"/>
    <mergeCell ref="B80:C80"/>
    <mergeCell ref="B82:C82"/>
    <mergeCell ref="B101:C101"/>
    <mergeCell ref="B99:C99"/>
    <mergeCell ref="A100:C100"/>
    <mergeCell ref="B85:C85"/>
    <mergeCell ref="A89:C89"/>
    <mergeCell ref="A96:C96"/>
    <mergeCell ref="B72:C72"/>
    <mergeCell ref="B73:C73"/>
    <mergeCell ref="B75:C75"/>
    <mergeCell ref="B78:C78"/>
    <mergeCell ref="B106:C106"/>
    <mergeCell ref="B107:C107"/>
    <mergeCell ref="A102:C102"/>
    <mergeCell ref="A94:C94"/>
    <mergeCell ref="A95:C95"/>
    <mergeCell ref="A104:C104"/>
    <mergeCell ref="B97:C97"/>
    <mergeCell ref="A98:C98"/>
    <mergeCell ref="A16:C16"/>
    <mergeCell ref="A17:C17"/>
    <mergeCell ref="A18:C18"/>
    <mergeCell ref="A19:C19"/>
    <mergeCell ref="A20:C20"/>
    <mergeCell ref="A21:C21"/>
    <mergeCell ref="A22:C22"/>
    <mergeCell ref="A23:C23"/>
    <mergeCell ref="A24:C24"/>
    <mergeCell ref="A25:C25"/>
    <mergeCell ref="A26:C26"/>
    <mergeCell ref="A27:C27"/>
    <mergeCell ref="A28:C28"/>
    <mergeCell ref="A87:C87"/>
    <mergeCell ref="B88:C88"/>
    <mergeCell ref="A39:C39"/>
    <mergeCell ref="A33:C33"/>
    <mergeCell ref="A34:C34"/>
    <mergeCell ref="A35:C35"/>
    <mergeCell ref="A64:C64"/>
    <mergeCell ref="A69:C69"/>
    <mergeCell ref="A74:C74"/>
    <mergeCell ref="A36:C36"/>
    <mergeCell ref="A37:C37"/>
    <mergeCell ref="A38:C38"/>
    <mergeCell ref="B86:C86"/>
    <mergeCell ref="A83:C83"/>
    <mergeCell ref="B77:C77"/>
    <mergeCell ref="B76:C76"/>
    <mergeCell ref="B84:C84"/>
    <mergeCell ref="A81:C81"/>
    <mergeCell ref="B71:C71"/>
    <mergeCell ref="A29:C29"/>
    <mergeCell ref="A30:C30"/>
    <mergeCell ref="A31:C31"/>
    <mergeCell ref="A32:C32"/>
  </mergeCells>
  <printOptions/>
  <pageMargins left="0" right="0" top="0.35433070866141736" bottom="0.15748031496062992" header="0.31496062992125984" footer="0.21"/>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1:AY53"/>
  <sheetViews>
    <sheetView showZeros="0" zoomScalePageLayoutView="0" workbookViewId="0" topLeftCell="A4">
      <selection activeCell="I17" sqref="I17"/>
    </sheetView>
  </sheetViews>
  <sheetFormatPr defaultColWidth="9.00390625" defaultRowHeight="14.25"/>
  <cols>
    <col min="1" max="1" width="3.875" style="100" customWidth="1"/>
    <col min="2" max="2" width="35.75390625" style="100" customWidth="1"/>
    <col min="3" max="5" width="8.625" style="100" customWidth="1"/>
    <col min="6" max="13" width="6.875" style="100" customWidth="1"/>
    <col min="14" max="31" width="6.75390625" style="100" customWidth="1"/>
    <col min="32" max="51" width="6.125" style="100" customWidth="1"/>
    <col min="52" max="16384" width="9.00390625" style="100" customWidth="1"/>
  </cols>
  <sheetData>
    <row r="1" ht="15.75">
      <c r="A1" s="99" t="s">
        <v>198</v>
      </c>
    </row>
    <row r="2" ht="15.75">
      <c r="A2" s="99" t="s">
        <v>199</v>
      </c>
    </row>
    <row r="3" ht="15.75">
      <c r="A3" s="101" t="s">
        <v>200</v>
      </c>
    </row>
    <row r="4" spans="1:51" ht="18.75">
      <c r="A4" s="205" t="s">
        <v>211</v>
      </c>
      <c r="B4" s="205"/>
      <c r="C4" s="205"/>
      <c r="D4" s="205"/>
      <c r="E4" s="205"/>
      <c r="F4" s="205"/>
      <c r="G4" s="205"/>
      <c r="H4" s="205"/>
      <c r="I4" s="205"/>
      <c r="J4" s="205"/>
      <c r="K4" s="205"/>
      <c r="L4" s="205"/>
      <c r="M4" s="205"/>
      <c r="N4" s="205"/>
      <c r="O4" s="205"/>
      <c r="P4" s="205"/>
      <c r="Q4" s="205"/>
      <c r="R4" s="205"/>
      <c r="S4" s="205"/>
      <c r="T4" s="205"/>
      <c r="U4" s="205"/>
      <c r="V4" s="205"/>
      <c r="W4" s="205"/>
      <c r="X4" s="205"/>
      <c r="Y4" s="205"/>
      <c r="Z4" s="205"/>
      <c r="AA4" s="205"/>
      <c r="AB4" s="205"/>
      <c r="AC4" s="205"/>
      <c r="AD4" s="205"/>
      <c r="AE4" s="205"/>
      <c r="AF4" s="205"/>
      <c r="AG4" s="205"/>
      <c r="AH4" s="205"/>
      <c r="AI4" s="205"/>
      <c r="AJ4" s="205"/>
      <c r="AK4" s="205"/>
      <c r="AL4" s="205"/>
      <c r="AM4" s="205"/>
      <c r="AN4" s="205"/>
      <c r="AO4" s="205"/>
      <c r="AP4" s="205"/>
      <c r="AQ4" s="205"/>
      <c r="AR4" s="205"/>
      <c r="AS4" s="205"/>
      <c r="AT4" s="205"/>
      <c r="AU4" s="205"/>
      <c r="AV4" s="205"/>
      <c r="AW4" s="205"/>
      <c r="AX4" s="205"/>
      <c r="AY4" s="205"/>
    </row>
    <row r="5" spans="1:51" ht="19.5">
      <c r="A5" s="206" t="s">
        <v>201</v>
      </c>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c r="AM5" s="206"/>
      <c r="AN5" s="206"/>
      <c r="AO5" s="206"/>
      <c r="AP5" s="206"/>
      <c r="AQ5" s="206"/>
      <c r="AR5" s="206"/>
      <c r="AS5" s="206"/>
      <c r="AT5" s="206"/>
      <c r="AU5" s="206"/>
      <c r="AV5" s="206"/>
      <c r="AW5" s="206"/>
      <c r="AX5" s="206"/>
      <c r="AY5" s="206"/>
    </row>
    <row r="7" spans="1:51" ht="38.25" customHeight="1">
      <c r="A7" s="207" t="s">
        <v>156</v>
      </c>
      <c r="B7" s="207" t="s">
        <v>0</v>
      </c>
      <c r="C7" s="210" t="s">
        <v>39</v>
      </c>
      <c r="D7" s="210" t="s">
        <v>40</v>
      </c>
      <c r="E7" s="210" t="s">
        <v>41</v>
      </c>
      <c r="F7" s="200" t="s">
        <v>120</v>
      </c>
      <c r="G7" s="201"/>
      <c r="H7" s="200" t="s">
        <v>122</v>
      </c>
      <c r="I7" s="201"/>
      <c r="J7" s="200" t="s">
        <v>123</v>
      </c>
      <c r="K7" s="201"/>
      <c r="L7" s="200" t="s">
        <v>124</v>
      </c>
      <c r="M7" s="201"/>
      <c r="N7" s="200" t="s">
        <v>125</v>
      </c>
      <c r="O7" s="201"/>
      <c r="P7" s="200" t="s">
        <v>126</v>
      </c>
      <c r="Q7" s="201"/>
      <c r="R7" s="200" t="s">
        <v>127</v>
      </c>
      <c r="S7" s="201"/>
      <c r="T7" s="200" t="s">
        <v>128</v>
      </c>
      <c r="U7" s="201"/>
      <c r="V7" s="200" t="s">
        <v>129</v>
      </c>
      <c r="W7" s="201"/>
      <c r="X7" s="200" t="s">
        <v>130</v>
      </c>
      <c r="Y7" s="201"/>
      <c r="Z7" s="200" t="s">
        <v>131</v>
      </c>
      <c r="AA7" s="201"/>
      <c r="AB7" s="200" t="s">
        <v>132</v>
      </c>
      <c r="AC7" s="201"/>
      <c r="AD7" s="200" t="s">
        <v>133</v>
      </c>
      <c r="AE7" s="201"/>
      <c r="AF7" s="200" t="s">
        <v>134</v>
      </c>
      <c r="AG7" s="201"/>
      <c r="AH7" s="200" t="s">
        <v>135</v>
      </c>
      <c r="AI7" s="201"/>
      <c r="AJ7" s="200" t="s">
        <v>136</v>
      </c>
      <c r="AK7" s="201"/>
      <c r="AL7" s="200" t="s">
        <v>137</v>
      </c>
      <c r="AM7" s="201"/>
      <c r="AN7" s="200" t="s">
        <v>138</v>
      </c>
      <c r="AO7" s="201"/>
      <c r="AP7" s="200" t="s">
        <v>139</v>
      </c>
      <c r="AQ7" s="201"/>
      <c r="AR7" s="200" t="s">
        <v>140</v>
      </c>
      <c r="AS7" s="201"/>
      <c r="AT7" s="200" t="s">
        <v>141</v>
      </c>
      <c r="AU7" s="201"/>
      <c r="AV7" s="200" t="s">
        <v>142</v>
      </c>
      <c r="AW7" s="201"/>
      <c r="AX7" s="200" t="s">
        <v>143</v>
      </c>
      <c r="AY7" s="201"/>
    </row>
    <row r="8" spans="1:51" ht="29.25" customHeight="1" hidden="1">
      <c r="A8" s="208"/>
      <c r="B8" s="208"/>
      <c r="C8" s="211"/>
      <c r="D8" s="211"/>
      <c r="E8" s="211"/>
      <c r="F8" s="102" t="s">
        <v>157</v>
      </c>
      <c r="G8" s="102" t="s">
        <v>158</v>
      </c>
      <c r="H8" s="102" t="s">
        <v>157</v>
      </c>
      <c r="I8" s="102" t="s">
        <v>158</v>
      </c>
      <c r="J8" s="102" t="s">
        <v>157</v>
      </c>
      <c r="K8" s="102" t="s">
        <v>158</v>
      </c>
      <c r="L8" s="102" t="s">
        <v>157</v>
      </c>
      <c r="M8" s="102" t="s">
        <v>158</v>
      </c>
      <c r="N8" s="102" t="s">
        <v>157</v>
      </c>
      <c r="O8" s="102" t="s">
        <v>158</v>
      </c>
      <c r="P8" s="102" t="s">
        <v>157</v>
      </c>
      <c r="Q8" s="102" t="s">
        <v>158</v>
      </c>
      <c r="R8" s="102" t="s">
        <v>157</v>
      </c>
      <c r="S8" s="102" t="s">
        <v>158</v>
      </c>
      <c r="T8" s="102" t="s">
        <v>157</v>
      </c>
      <c r="U8" s="102" t="s">
        <v>158</v>
      </c>
      <c r="V8" s="102" t="s">
        <v>157</v>
      </c>
      <c r="W8" s="102" t="s">
        <v>158</v>
      </c>
      <c r="X8" s="102" t="s">
        <v>157</v>
      </c>
      <c r="Y8" s="102" t="s">
        <v>158</v>
      </c>
      <c r="Z8" s="102" t="s">
        <v>157</v>
      </c>
      <c r="AA8" s="102" t="s">
        <v>158</v>
      </c>
      <c r="AB8" s="102" t="s">
        <v>157</v>
      </c>
      <c r="AC8" s="102" t="s">
        <v>158</v>
      </c>
      <c r="AD8" s="102" t="s">
        <v>157</v>
      </c>
      <c r="AE8" s="102" t="s">
        <v>158</v>
      </c>
      <c r="AF8" s="102" t="s">
        <v>157</v>
      </c>
      <c r="AG8" s="102" t="s">
        <v>158</v>
      </c>
      <c r="AH8" s="102" t="s">
        <v>157</v>
      </c>
      <c r="AI8" s="102" t="s">
        <v>158</v>
      </c>
      <c r="AJ8" s="102" t="s">
        <v>157</v>
      </c>
      <c r="AK8" s="102" t="s">
        <v>158</v>
      </c>
      <c r="AL8" s="102" t="s">
        <v>157</v>
      </c>
      <c r="AM8" s="102" t="s">
        <v>158</v>
      </c>
      <c r="AN8" s="102" t="s">
        <v>157</v>
      </c>
      <c r="AO8" s="102" t="s">
        <v>158</v>
      </c>
      <c r="AP8" s="102" t="s">
        <v>157</v>
      </c>
      <c r="AQ8" s="102" t="s">
        <v>158</v>
      </c>
      <c r="AR8" s="102" t="s">
        <v>157</v>
      </c>
      <c r="AS8" s="102" t="s">
        <v>158</v>
      </c>
      <c r="AT8" s="102" t="s">
        <v>157</v>
      </c>
      <c r="AU8" s="102" t="s">
        <v>158</v>
      </c>
      <c r="AV8" s="102" t="s">
        <v>157</v>
      </c>
      <c r="AW8" s="102" t="s">
        <v>158</v>
      </c>
      <c r="AX8" s="102" t="s">
        <v>157</v>
      </c>
      <c r="AY8" s="102" t="s">
        <v>158</v>
      </c>
    </row>
    <row r="9" spans="1:51" ht="61.5" customHeight="1">
      <c r="A9" s="209"/>
      <c r="B9" s="209"/>
      <c r="C9" s="212"/>
      <c r="D9" s="212"/>
      <c r="E9" s="212"/>
      <c r="F9" s="103" t="s">
        <v>144</v>
      </c>
      <c r="G9" s="103" t="s">
        <v>145</v>
      </c>
      <c r="H9" s="103" t="s">
        <v>144</v>
      </c>
      <c r="I9" s="103" t="s">
        <v>145</v>
      </c>
      <c r="J9" s="103" t="s">
        <v>144</v>
      </c>
      <c r="K9" s="103" t="s">
        <v>145</v>
      </c>
      <c r="L9" s="103" t="s">
        <v>144</v>
      </c>
      <c r="M9" s="103" t="s">
        <v>145</v>
      </c>
      <c r="N9" s="103" t="s">
        <v>144</v>
      </c>
      <c r="O9" s="103" t="s">
        <v>145</v>
      </c>
      <c r="P9" s="103" t="s">
        <v>144</v>
      </c>
      <c r="Q9" s="103" t="s">
        <v>145</v>
      </c>
      <c r="R9" s="103" t="s">
        <v>144</v>
      </c>
      <c r="S9" s="103" t="s">
        <v>145</v>
      </c>
      <c r="T9" s="103" t="s">
        <v>144</v>
      </c>
      <c r="U9" s="103" t="s">
        <v>145</v>
      </c>
      <c r="V9" s="103" t="s">
        <v>144</v>
      </c>
      <c r="W9" s="103" t="s">
        <v>145</v>
      </c>
      <c r="X9" s="103" t="s">
        <v>144</v>
      </c>
      <c r="Y9" s="103" t="s">
        <v>145</v>
      </c>
      <c r="Z9" s="103" t="s">
        <v>144</v>
      </c>
      <c r="AA9" s="103" t="s">
        <v>145</v>
      </c>
      <c r="AB9" s="103" t="s">
        <v>144</v>
      </c>
      <c r="AC9" s="103" t="s">
        <v>145</v>
      </c>
      <c r="AD9" s="103" t="s">
        <v>144</v>
      </c>
      <c r="AE9" s="103" t="s">
        <v>145</v>
      </c>
      <c r="AF9" s="103" t="s">
        <v>144</v>
      </c>
      <c r="AG9" s="103" t="s">
        <v>145</v>
      </c>
      <c r="AH9" s="103" t="s">
        <v>144</v>
      </c>
      <c r="AI9" s="103" t="s">
        <v>145</v>
      </c>
      <c r="AJ9" s="103" t="s">
        <v>144</v>
      </c>
      <c r="AK9" s="103" t="s">
        <v>145</v>
      </c>
      <c r="AL9" s="103" t="s">
        <v>144</v>
      </c>
      <c r="AM9" s="103" t="s">
        <v>145</v>
      </c>
      <c r="AN9" s="103" t="s">
        <v>144</v>
      </c>
      <c r="AO9" s="103" t="s">
        <v>145</v>
      </c>
      <c r="AP9" s="103" t="s">
        <v>144</v>
      </c>
      <c r="AQ9" s="103" t="s">
        <v>145</v>
      </c>
      <c r="AR9" s="103" t="s">
        <v>144</v>
      </c>
      <c r="AS9" s="103" t="s">
        <v>145</v>
      </c>
      <c r="AT9" s="103" t="s">
        <v>144</v>
      </c>
      <c r="AU9" s="103" t="s">
        <v>145</v>
      </c>
      <c r="AV9" s="103" t="s">
        <v>144</v>
      </c>
      <c r="AW9" s="103" t="s">
        <v>145</v>
      </c>
      <c r="AX9" s="103" t="s">
        <v>144</v>
      </c>
      <c r="AY9" s="103" t="s">
        <v>145</v>
      </c>
    </row>
    <row r="10" spans="1:51" ht="15">
      <c r="A10" s="104">
        <v>1</v>
      </c>
      <c r="B10" s="104">
        <v>2</v>
      </c>
      <c r="C10" s="104">
        <v>3</v>
      </c>
      <c r="D10" s="104">
        <v>4</v>
      </c>
      <c r="E10" s="104" t="s">
        <v>42</v>
      </c>
      <c r="F10" s="104">
        <v>6</v>
      </c>
      <c r="G10" s="104">
        <v>7</v>
      </c>
      <c r="H10" s="104">
        <v>8</v>
      </c>
      <c r="I10" s="104">
        <v>9</v>
      </c>
      <c r="J10" s="104">
        <v>10</v>
      </c>
      <c r="K10" s="104">
        <v>11</v>
      </c>
      <c r="L10" s="104">
        <v>12</v>
      </c>
      <c r="M10" s="104">
        <v>13</v>
      </c>
      <c r="N10" s="104">
        <v>14</v>
      </c>
      <c r="O10" s="104">
        <v>15</v>
      </c>
      <c r="P10" s="104">
        <v>16</v>
      </c>
      <c r="Q10" s="104">
        <v>17</v>
      </c>
      <c r="R10" s="104">
        <v>18</v>
      </c>
      <c r="S10" s="104">
        <v>19</v>
      </c>
      <c r="T10" s="104">
        <v>20</v>
      </c>
      <c r="U10" s="104">
        <v>21</v>
      </c>
      <c r="V10" s="104">
        <v>22</v>
      </c>
      <c r="W10" s="104">
        <v>23</v>
      </c>
      <c r="X10" s="104">
        <v>24</v>
      </c>
      <c r="Y10" s="104">
        <v>25</v>
      </c>
      <c r="Z10" s="104">
        <v>26</v>
      </c>
      <c r="AA10" s="104">
        <v>27</v>
      </c>
      <c r="AB10" s="104">
        <v>28</v>
      </c>
      <c r="AC10" s="104">
        <v>29</v>
      </c>
      <c r="AD10" s="104">
        <v>30</v>
      </c>
      <c r="AE10" s="104">
        <v>31</v>
      </c>
      <c r="AF10" s="104">
        <v>32</v>
      </c>
      <c r="AG10" s="104">
        <v>33</v>
      </c>
      <c r="AH10" s="104">
        <v>34</v>
      </c>
      <c r="AI10" s="104">
        <v>35</v>
      </c>
      <c r="AJ10" s="104">
        <v>36</v>
      </c>
      <c r="AK10" s="104">
        <v>37</v>
      </c>
      <c r="AL10" s="104">
        <v>38</v>
      </c>
      <c r="AM10" s="104">
        <v>39</v>
      </c>
      <c r="AN10" s="104">
        <v>40</v>
      </c>
      <c r="AO10" s="104">
        <v>41</v>
      </c>
      <c r="AP10" s="104">
        <v>42</v>
      </c>
      <c r="AQ10" s="104">
        <v>43</v>
      </c>
      <c r="AR10" s="104">
        <v>44</v>
      </c>
      <c r="AS10" s="104">
        <v>45</v>
      </c>
      <c r="AT10" s="104">
        <v>46</v>
      </c>
      <c r="AU10" s="104">
        <v>47</v>
      </c>
      <c r="AV10" s="104">
        <v>48</v>
      </c>
      <c r="AW10" s="104">
        <v>49</v>
      </c>
      <c r="AX10" s="104">
        <v>50</v>
      </c>
      <c r="AY10" s="104">
        <v>51</v>
      </c>
    </row>
    <row r="11" spans="1:51" ht="13.5" customHeight="1">
      <c r="A11" s="105" t="s">
        <v>1</v>
      </c>
      <c r="B11" s="105" t="s">
        <v>146</v>
      </c>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row>
    <row r="12" spans="1:51" ht="13.5" customHeight="1">
      <c r="A12" s="107" t="s">
        <v>2</v>
      </c>
      <c r="B12" s="107" t="s">
        <v>147</v>
      </c>
      <c r="C12" s="96">
        <f>SUM(C13:C14)</f>
        <v>0</v>
      </c>
      <c r="D12" s="96">
        <f aca="true" t="shared" si="0" ref="D12:AY12">SUM(D13:D14)</f>
        <v>0</v>
      </c>
      <c r="E12" s="96">
        <f t="shared" si="0"/>
        <v>0</v>
      </c>
      <c r="F12" s="96">
        <f t="shared" si="0"/>
        <v>0</v>
      </c>
      <c r="G12" s="96">
        <f t="shared" si="0"/>
        <v>0</v>
      </c>
      <c r="H12" s="96">
        <f t="shared" si="0"/>
        <v>0</v>
      </c>
      <c r="I12" s="96">
        <f t="shared" si="0"/>
        <v>0</v>
      </c>
      <c r="J12" s="96">
        <f t="shared" si="0"/>
        <v>0</v>
      </c>
      <c r="K12" s="96">
        <f t="shared" si="0"/>
        <v>0</v>
      </c>
      <c r="L12" s="96">
        <f t="shared" si="0"/>
        <v>0</v>
      </c>
      <c r="M12" s="96">
        <f t="shared" si="0"/>
        <v>0</v>
      </c>
      <c r="N12" s="96">
        <f t="shared" si="0"/>
        <v>0</v>
      </c>
      <c r="O12" s="96">
        <f t="shared" si="0"/>
        <v>0</v>
      </c>
      <c r="P12" s="96">
        <f t="shared" si="0"/>
        <v>0</v>
      </c>
      <c r="Q12" s="96">
        <f t="shared" si="0"/>
        <v>0</v>
      </c>
      <c r="R12" s="96">
        <f t="shared" si="0"/>
        <v>0</v>
      </c>
      <c r="S12" s="96">
        <f t="shared" si="0"/>
        <v>0</v>
      </c>
      <c r="T12" s="96">
        <f t="shared" si="0"/>
        <v>0</v>
      </c>
      <c r="U12" s="96">
        <f t="shared" si="0"/>
        <v>0</v>
      </c>
      <c r="V12" s="96">
        <f t="shared" si="0"/>
        <v>0</v>
      </c>
      <c r="W12" s="96">
        <f t="shared" si="0"/>
        <v>0</v>
      </c>
      <c r="X12" s="96">
        <f t="shared" si="0"/>
        <v>0</v>
      </c>
      <c r="Y12" s="96">
        <f t="shared" si="0"/>
        <v>0</v>
      </c>
      <c r="Z12" s="96">
        <f t="shared" si="0"/>
        <v>0</v>
      </c>
      <c r="AA12" s="96">
        <f t="shared" si="0"/>
        <v>0</v>
      </c>
      <c r="AB12" s="96">
        <f t="shared" si="0"/>
        <v>0</v>
      </c>
      <c r="AC12" s="96">
        <f t="shared" si="0"/>
        <v>0</v>
      </c>
      <c r="AD12" s="96">
        <f t="shared" si="0"/>
        <v>0</v>
      </c>
      <c r="AE12" s="96">
        <f t="shared" si="0"/>
        <v>0</v>
      </c>
      <c r="AF12" s="96">
        <f t="shared" si="0"/>
        <v>0</v>
      </c>
      <c r="AG12" s="96">
        <f t="shared" si="0"/>
        <v>0</v>
      </c>
      <c r="AH12" s="96">
        <f t="shared" si="0"/>
        <v>0</v>
      </c>
      <c r="AI12" s="96">
        <f t="shared" si="0"/>
        <v>0</v>
      </c>
      <c r="AJ12" s="96">
        <f t="shared" si="0"/>
        <v>0</v>
      </c>
      <c r="AK12" s="96">
        <f t="shared" si="0"/>
        <v>0</v>
      </c>
      <c r="AL12" s="96">
        <f t="shared" si="0"/>
        <v>0</v>
      </c>
      <c r="AM12" s="96">
        <f t="shared" si="0"/>
        <v>0</v>
      </c>
      <c r="AN12" s="96">
        <f t="shared" si="0"/>
        <v>0</v>
      </c>
      <c r="AO12" s="96">
        <f t="shared" si="0"/>
        <v>0</v>
      </c>
      <c r="AP12" s="96">
        <f t="shared" si="0"/>
        <v>0</v>
      </c>
      <c r="AQ12" s="96">
        <f t="shared" si="0"/>
        <v>0</v>
      </c>
      <c r="AR12" s="96">
        <f t="shared" si="0"/>
        <v>0</v>
      </c>
      <c r="AS12" s="96">
        <f t="shared" si="0"/>
        <v>0</v>
      </c>
      <c r="AT12" s="96">
        <f t="shared" si="0"/>
        <v>0</v>
      </c>
      <c r="AU12" s="96">
        <f t="shared" si="0"/>
        <v>0</v>
      </c>
      <c r="AV12" s="96">
        <f t="shared" si="0"/>
        <v>0</v>
      </c>
      <c r="AW12" s="96">
        <f t="shared" si="0"/>
        <v>0</v>
      </c>
      <c r="AX12" s="96">
        <f t="shared" si="0"/>
        <v>0</v>
      </c>
      <c r="AY12" s="96">
        <f t="shared" si="0"/>
        <v>0</v>
      </c>
    </row>
    <row r="13" spans="1:51" ht="13.5" customHeight="1">
      <c r="A13" s="108" t="s">
        <v>22</v>
      </c>
      <c r="B13" s="108" t="s">
        <v>4</v>
      </c>
      <c r="C13" s="97">
        <f>SUMIF($F$8:$AY$8,"SBC",$F13:$AY13)</f>
        <v>0</v>
      </c>
      <c r="D13" s="97">
        <f aca="true" t="shared" si="1" ref="D13:D53">C13</f>
        <v>0</v>
      </c>
      <c r="E13" s="97">
        <f aca="true" t="shared" si="2" ref="E13:E53">C13-D13</f>
        <v>0</v>
      </c>
      <c r="F13" s="109"/>
      <c r="G13" s="97">
        <f aca="true" t="shared" si="3" ref="G13:G53">F13</f>
        <v>0</v>
      </c>
      <c r="H13" s="109"/>
      <c r="I13" s="97">
        <f aca="true" t="shared" si="4" ref="I13:I53">H13</f>
        <v>0</v>
      </c>
      <c r="J13" s="109"/>
      <c r="K13" s="97">
        <f aca="true" t="shared" si="5" ref="K13:K53">J13</f>
        <v>0</v>
      </c>
      <c r="L13" s="109"/>
      <c r="M13" s="97">
        <f>L13</f>
        <v>0</v>
      </c>
      <c r="N13" s="109"/>
      <c r="O13" s="97">
        <f>N13</f>
        <v>0</v>
      </c>
      <c r="P13" s="109"/>
      <c r="Q13" s="97">
        <f>P13</f>
        <v>0</v>
      </c>
      <c r="R13" s="109"/>
      <c r="S13" s="97">
        <f>R13</f>
        <v>0</v>
      </c>
      <c r="T13" s="109"/>
      <c r="U13" s="97">
        <f>T13</f>
        <v>0</v>
      </c>
      <c r="V13" s="109"/>
      <c r="W13" s="97">
        <f>V13</f>
        <v>0</v>
      </c>
      <c r="X13" s="109"/>
      <c r="Y13" s="97">
        <f>X13</f>
        <v>0</v>
      </c>
      <c r="Z13" s="109"/>
      <c r="AA13" s="97">
        <f>Z13</f>
        <v>0</v>
      </c>
      <c r="AB13" s="109"/>
      <c r="AC13" s="97">
        <f>AB13</f>
        <v>0</v>
      </c>
      <c r="AD13" s="109"/>
      <c r="AE13" s="97">
        <f>AD13</f>
        <v>0</v>
      </c>
      <c r="AF13" s="109"/>
      <c r="AG13" s="97">
        <f>AF13</f>
        <v>0</v>
      </c>
      <c r="AH13" s="109"/>
      <c r="AI13" s="97">
        <f>AH13</f>
        <v>0</v>
      </c>
      <c r="AJ13" s="109"/>
      <c r="AK13" s="97">
        <f>AJ13</f>
        <v>0</v>
      </c>
      <c r="AL13" s="109"/>
      <c r="AM13" s="97">
        <f>AL13</f>
        <v>0</v>
      </c>
      <c r="AN13" s="109"/>
      <c r="AO13" s="97">
        <f>AN13</f>
        <v>0</v>
      </c>
      <c r="AP13" s="109"/>
      <c r="AQ13" s="97">
        <f>AP13</f>
        <v>0</v>
      </c>
      <c r="AR13" s="109"/>
      <c r="AS13" s="97">
        <f>AR13</f>
        <v>0</v>
      </c>
      <c r="AT13" s="109"/>
      <c r="AU13" s="97">
        <f>AT13</f>
        <v>0</v>
      </c>
      <c r="AV13" s="109"/>
      <c r="AW13" s="97">
        <f>AV13</f>
        <v>0</v>
      </c>
      <c r="AX13" s="109"/>
      <c r="AY13" s="97">
        <f aca="true" t="shared" si="6" ref="AY13:AY53">AX13</f>
        <v>0</v>
      </c>
    </row>
    <row r="14" spans="1:51" ht="13.5" customHeight="1">
      <c r="A14" s="108" t="s">
        <v>27</v>
      </c>
      <c r="B14" s="108" t="s">
        <v>5</v>
      </c>
      <c r="C14" s="97">
        <f>SUMIF($F$8:$AY$8,"SBC",$F14:$AY14)</f>
        <v>0</v>
      </c>
      <c r="D14" s="97">
        <f t="shared" si="1"/>
        <v>0</v>
      </c>
      <c r="E14" s="97">
        <f t="shared" si="2"/>
        <v>0</v>
      </c>
      <c r="F14" s="109"/>
      <c r="G14" s="97">
        <f t="shared" si="3"/>
        <v>0</v>
      </c>
      <c r="H14" s="109"/>
      <c r="I14" s="97">
        <f t="shared" si="4"/>
        <v>0</v>
      </c>
      <c r="J14" s="109"/>
      <c r="K14" s="97">
        <f t="shared" si="5"/>
        <v>0</v>
      </c>
      <c r="L14" s="109"/>
      <c r="M14" s="97">
        <f>L14</f>
        <v>0</v>
      </c>
      <c r="N14" s="109"/>
      <c r="O14" s="97">
        <f>N14</f>
        <v>0</v>
      </c>
      <c r="P14" s="109"/>
      <c r="Q14" s="97">
        <f>P14</f>
        <v>0</v>
      </c>
      <c r="R14" s="109"/>
      <c r="S14" s="97">
        <f>R14</f>
        <v>0</v>
      </c>
      <c r="T14" s="109"/>
      <c r="U14" s="97">
        <f>T14</f>
        <v>0</v>
      </c>
      <c r="V14" s="109"/>
      <c r="W14" s="97">
        <f>V14</f>
        <v>0</v>
      </c>
      <c r="X14" s="109"/>
      <c r="Y14" s="97">
        <f>X14</f>
        <v>0</v>
      </c>
      <c r="Z14" s="109"/>
      <c r="AA14" s="97">
        <f>Z14</f>
        <v>0</v>
      </c>
      <c r="AB14" s="109"/>
      <c r="AC14" s="97">
        <f>AB14</f>
        <v>0</v>
      </c>
      <c r="AD14" s="109"/>
      <c r="AE14" s="97">
        <f>AD14</f>
        <v>0</v>
      </c>
      <c r="AF14" s="109"/>
      <c r="AG14" s="97">
        <f>AF14</f>
        <v>0</v>
      </c>
      <c r="AH14" s="109"/>
      <c r="AI14" s="97">
        <f>AH14</f>
        <v>0</v>
      </c>
      <c r="AJ14" s="109"/>
      <c r="AK14" s="97">
        <f>AJ14</f>
        <v>0</v>
      </c>
      <c r="AL14" s="109"/>
      <c r="AM14" s="97">
        <f>AL14</f>
        <v>0</v>
      </c>
      <c r="AN14" s="109"/>
      <c r="AO14" s="97">
        <f>AN14</f>
        <v>0</v>
      </c>
      <c r="AP14" s="109"/>
      <c r="AQ14" s="97">
        <f>AP14</f>
        <v>0</v>
      </c>
      <c r="AR14" s="109"/>
      <c r="AS14" s="97">
        <f>AR14</f>
        <v>0</v>
      </c>
      <c r="AT14" s="109"/>
      <c r="AU14" s="97">
        <f>AT14</f>
        <v>0</v>
      </c>
      <c r="AV14" s="109"/>
      <c r="AW14" s="97">
        <f>AV14</f>
        <v>0</v>
      </c>
      <c r="AX14" s="109"/>
      <c r="AY14" s="97">
        <f t="shared" si="6"/>
        <v>0</v>
      </c>
    </row>
    <row r="15" spans="1:51" ht="13.5" customHeight="1">
      <c r="A15" s="107" t="s">
        <v>6</v>
      </c>
      <c r="B15" s="107" t="s">
        <v>44</v>
      </c>
      <c r="C15" s="96">
        <f>SUM(C16,C19)</f>
        <v>0</v>
      </c>
      <c r="D15" s="96">
        <f aca="true" t="shared" si="7" ref="D15:AY15">SUM(D16,D19)</f>
        <v>0</v>
      </c>
      <c r="E15" s="96">
        <f t="shared" si="7"/>
        <v>0</v>
      </c>
      <c r="F15" s="96">
        <f t="shared" si="7"/>
        <v>0</v>
      </c>
      <c r="G15" s="96">
        <f t="shared" si="7"/>
        <v>0</v>
      </c>
      <c r="H15" s="96">
        <f t="shared" si="7"/>
        <v>0</v>
      </c>
      <c r="I15" s="96">
        <f t="shared" si="7"/>
        <v>0</v>
      </c>
      <c r="J15" s="96">
        <f t="shared" si="7"/>
        <v>0</v>
      </c>
      <c r="K15" s="96">
        <f t="shared" si="7"/>
        <v>0</v>
      </c>
      <c r="L15" s="96">
        <f t="shared" si="7"/>
        <v>0</v>
      </c>
      <c r="M15" s="96">
        <f t="shared" si="7"/>
        <v>0</v>
      </c>
      <c r="N15" s="96">
        <f t="shared" si="7"/>
        <v>0</v>
      </c>
      <c r="O15" s="96">
        <f t="shared" si="7"/>
        <v>0</v>
      </c>
      <c r="P15" s="96">
        <f t="shared" si="7"/>
        <v>0</v>
      </c>
      <c r="Q15" s="96">
        <f t="shared" si="7"/>
        <v>0</v>
      </c>
      <c r="R15" s="96">
        <f t="shared" si="7"/>
        <v>0</v>
      </c>
      <c r="S15" s="96">
        <f t="shared" si="7"/>
        <v>0</v>
      </c>
      <c r="T15" s="96">
        <f t="shared" si="7"/>
        <v>0</v>
      </c>
      <c r="U15" s="96">
        <f t="shared" si="7"/>
        <v>0</v>
      </c>
      <c r="V15" s="96">
        <f t="shared" si="7"/>
        <v>0</v>
      </c>
      <c r="W15" s="96">
        <f t="shared" si="7"/>
        <v>0</v>
      </c>
      <c r="X15" s="96">
        <f t="shared" si="7"/>
        <v>0</v>
      </c>
      <c r="Y15" s="96">
        <f t="shared" si="7"/>
        <v>0</v>
      </c>
      <c r="Z15" s="96">
        <f t="shared" si="7"/>
        <v>0</v>
      </c>
      <c r="AA15" s="96">
        <f t="shared" si="7"/>
        <v>0</v>
      </c>
      <c r="AB15" s="96">
        <f t="shared" si="7"/>
        <v>0</v>
      </c>
      <c r="AC15" s="96">
        <f t="shared" si="7"/>
        <v>0</v>
      </c>
      <c r="AD15" s="96">
        <f t="shared" si="7"/>
        <v>0</v>
      </c>
      <c r="AE15" s="96">
        <f t="shared" si="7"/>
        <v>0</v>
      </c>
      <c r="AF15" s="96">
        <f t="shared" si="7"/>
        <v>0</v>
      </c>
      <c r="AG15" s="96">
        <f t="shared" si="7"/>
        <v>0</v>
      </c>
      <c r="AH15" s="96">
        <f t="shared" si="7"/>
        <v>0</v>
      </c>
      <c r="AI15" s="96">
        <f t="shared" si="7"/>
        <v>0</v>
      </c>
      <c r="AJ15" s="96">
        <f t="shared" si="7"/>
        <v>0</v>
      </c>
      <c r="AK15" s="96">
        <f t="shared" si="7"/>
        <v>0</v>
      </c>
      <c r="AL15" s="96">
        <f t="shared" si="7"/>
        <v>0</v>
      </c>
      <c r="AM15" s="96">
        <f t="shared" si="7"/>
        <v>0</v>
      </c>
      <c r="AN15" s="96">
        <f t="shared" si="7"/>
        <v>0</v>
      </c>
      <c r="AO15" s="96">
        <f t="shared" si="7"/>
        <v>0</v>
      </c>
      <c r="AP15" s="96">
        <f t="shared" si="7"/>
        <v>0</v>
      </c>
      <c r="AQ15" s="96">
        <f t="shared" si="7"/>
        <v>0</v>
      </c>
      <c r="AR15" s="96">
        <f t="shared" si="7"/>
        <v>0</v>
      </c>
      <c r="AS15" s="96">
        <f t="shared" si="7"/>
        <v>0</v>
      </c>
      <c r="AT15" s="96">
        <f t="shared" si="7"/>
        <v>0</v>
      </c>
      <c r="AU15" s="96">
        <f t="shared" si="7"/>
        <v>0</v>
      </c>
      <c r="AV15" s="96">
        <f t="shared" si="7"/>
        <v>0</v>
      </c>
      <c r="AW15" s="96">
        <f t="shared" si="7"/>
        <v>0</v>
      </c>
      <c r="AX15" s="96">
        <f t="shared" si="7"/>
        <v>0</v>
      </c>
      <c r="AY15" s="96">
        <f t="shared" si="7"/>
        <v>0</v>
      </c>
    </row>
    <row r="16" spans="1:51" ht="13.5" customHeight="1">
      <c r="A16" s="108">
        <v>1</v>
      </c>
      <c r="B16" s="108" t="s">
        <v>148</v>
      </c>
      <c r="C16" s="97">
        <f>SUM(C17:C18)</f>
        <v>0</v>
      </c>
      <c r="D16" s="97">
        <f aca="true" t="shared" si="8" ref="D16:AY16">SUM(D17:D18)</f>
        <v>0</v>
      </c>
      <c r="E16" s="97">
        <f t="shared" si="8"/>
        <v>0</v>
      </c>
      <c r="F16" s="97">
        <f t="shared" si="8"/>
        <v>0</v>
      </c>
      <c r="G16" s="97">
        <f t="shared" si="8"/>
        <v>0</v>
      </c>
      <c r="H16" s="97">
        <f t="shared" si="8"/>
        <v>0</v>
      </c>
      <c r="I16" s="97">
        <f t="shared" si="8"/>
        <v>0</v>
      </c>
      <c r="J16" s="97">
        <f t="shared" si="8"/>
        <v>0</v>
      </c>
      <c r="K16" s="97">
        <f t="shared" si="8"/>
        <v>0</v>
      </c>
      <c r="L16" s="97">
        <f t="shared" si="8"/>
        <v>0</v>
      </c>
      <c r="M16" s="97">
        <f t="shared" si="8"/>
        <v>0</v>
      </c>
      <c r="N16" s="97">
        <f t="shared" si="8"/>
        <v>0</v>
      </c>
      <c r="O16" s="97">
        <f t="shared" si="8"/>
        <v>0</v>
      </c>
      <c r="P16" s="97">
        <f t="shared" si="8"/>
        <v>0</v>
      </c>
      <c r="Q16" s="97">
        <f t="shared" si="8"/>
        <v>0</v>
      </c>
      <c r="R16" s="97">
        <f t="shared" si="8"/>
        <v>0</v>
      </c>
      <c r="S16" s="97">
        <f t="shared" si="8"/>
        <v>0</v>
      </c>
      <c r="T16" s="97">
        <f t="shared" si="8"/>
        <v>0</v>
      </c>
      <c r="U16" s="97">
        <f t="shared" si="8"/>
        <v>0</v>
      </c>
      <c r="V16" s="97">
        <f t="shared" si="8"/>
        <v>0</v>
      </c>
      <c r="W16" s="97">
        <f t="shared" si="8"/>
        <v>0</v>
      </c>
      <c r="X16" s="97">
        <f t="shared" si="8"/>
        <v>0</v>
      </c>
      <c r="Y16" s="97">
        <f t="shared" si="8"/>
        <v>0</v>
      </c>
      <c r="Z16" s="97">
        <f t="shared" si="8"/>
        <v>0</v>
      </c>
      <c r="AA16" s="97">
        <f t="shared" si="8"/>
        <v>0</v>
      </c>
      <c r="AB16" s="97">
        <f t="shared" si="8"/>
        <v>0</v>
      </c>
      <c r="AC16" s="97">
        <f t="shared" si="8"/>
        <v>0</v>
      </c>
      <c r="AD16" s="97">
        <f t="shared" si="8"/>
        <v>0</v>
      </c>
      <c r="AE16" s="97">
        <f t="shared" si="8"/>
        <v>0</v>
      </c>
      <c r="AF16" s="97">
        <f t="shared" si="8"/>
        <v>0</v>
      </c>
      <c r="AG16" s="97">
        <f t="shared" si="8"/>
        <v>0</v>
      </c>
      <c r="AH16" s="97">
        <f t="shared" si="8"/>
        <v>0</v>
      </c>
      <c r="AI16" s="97">
        <f t="shared" si="8"/>
        <v>0</v>
      </c>
      <c r="AJ16" s="97">
        <f t="shared" si="8"/>
        <v>0</v>
      </c>
      <c r="AK16" s="97">
        <f t="shared" si="8"/>
        <v>0</v>
      </c>
      <c r="AL16" s="97">
        <f t="shared" si="8"/>
        <v>0</v>
      </c>
      <c r="AM16" s="97">
        <f t="shared" si="8"/>
        <v>0</v>
      </c>
      <c r="AN16" s="97">
        <f t="shared" si="8"/>
        <v>0</v>
      </c>
      <c r="AO16" s="97">
        <f t="shared" si="8"/>
        <v>0</v>
      </c>
      <c r="AP16" s="97">
        <f t="shared" si="8"/>
        <v>0</v>
      </c>
      <c r="AQ16" s="97">
        <f t="shared" si="8"/>
        <v>0</v>
      </c>
      <c r="AR16" s="97">
        <f t="shared" si="8"/>
        <v>0</v>
      </c>
      <c r="AS16" s="97">
        <f t="shared" si="8"/>
        <v>0</v>
      </c>
      <c r="AT16" s="97">
        <f t="shared" si="8"/>
        <v>0</v>
      </c>
      <c r="AU16" s="97">
        <f t="shared" si="8"/>
        <v>0</v>
      </c>
      <c r="AV16" s="97">
        <f t="shared" si="8"/>
        <v>0</v>
      </c>
      <c r="AW16" s="97">
        <f t="shared" si="8"/>
        <v>0</v>
      </c>
      <c r="AX16" s="97">
        <f t="shared" si="8"/>
        <v>0</v>
      </c>
      <c r="AY16" s="97">
        <f t="shared" si="8"/>
        <v>0</v>
      </c>
    </row>
    <row r="17" spans="1:51" ht="13.5" customHeight="1">
      <c r="A17" s="108" t="s">
        <v>8</v>
      </c>
      <c r="B17" s="108" t="s">
        <v>149</v>
      </c>
      <c r="C17" s="97">
        <f>SUMIF($F$8:$AY$8,"SBC",$F17:$AY17)</f>
        <v>0</v>
      </c>
      <c r="D17" s="97">
        <f t="shared" si="1"/>
        <v>0</v>
      </c>
      <c r="E17" s="97">
        <f t="shared" si="2"/>
        <v>0</v>
      </c>
      <c r="F17" s="109"/>
      <c r="G17" s="97">
        <f t="shared" si="3"/>
        <v>0</v>
      </c>
      <c r="H17" s="109"/>
      <c r="I17" s="97">
        <f t="shared" si="4"/>
        <v>0</v>
      </c>
      <c r="J17" s="109"/>
      <c r="K17" s="97">
        <f t="shared" si="5"/>
        <v>0</v>
      </c>
      <c r="L17" s="109"/>
      <c r="M17" s="97">
        <f>L17</f>
        <v>0</v>
      </c>
      <c r="N17" s="109"/>
      <c r="O17" s="97">
        <f>N17</f>
        <v>0</v>
      </c>
      <c r="P17" s="109"/>
      <c r="Q17" s="97">
        <f>P17</f>
        <v>0</v>
      </c>
      <c r="R17" s="109"/>
      <c r="S17" s="97">
        <f>R17</f>
        <v>0</v>
      </c>
      <c r="T17" s="109"/>
      <c r="U17" s="97">
        <f>T17</f>
        <v>0</v>
      </c>
      <c r="V17" s="109"/>
      <c r="W17" s="97">
        <f>V17</f>
        <v>0</v>
      </c>
      <c r="X17" s="109"/>
      <c r="Y17" s="97">
        <f>X17</f>
        <v>0</v>
      </c>
      <c r="Z17" s="109"/>
      <c r="AA17" s="97">
        <f>Z17</f>
        <v>0</v>
      </c>
      <c r="AB17" s="109"/>
      <c r="AC17" s="97">
        <f>AB17</f>
        <v>0</v>
      </c>
      <c r="AD17" s="109"/>
      <c r="AE17" s="97">
        <f>AD17</f>
        <v>0</v>
      </c>
      <c r="AF17" s="109"/>
      <c r="AG17" s="97">
        <f>AF17</f>
        <v>0</v>
      </c>
      <c r="AH17" s="109"/>
      <c r="AI17" s="97">
        <f>AH17</f>
        <v>0</v>
      </c>
      <c r="AJ17" s="109"/>
      <c r="AK17" s="97">
        <f>AJ17</f>
        <v>0</v>
      </c>
      <c r="AL17" s="109"/>
      <c r="AM17" s="97">
        <f>AL17</f>
        <v>0</v>
      </c>
      <c r="AN17" s="109"/>
      <c r="AO17" s="97">
        <f>AN17</f>
        <v>0</v>
      </c>
      <c r="AP17" s="109"/>
      <c r="AQ17" s="97">
        <f>AP17</f>
        <v>0</v>
      </c>
      <c r="AR17" s="109"/>
      <c r="AS17" s="97">
        <f>AR17</f>
        <v>0</v>
      </c>
      <c r="AT17" s="109"/>
      <c r="AU17" s="97">
        <f>AT17</f>
        <v>0</v>
      </c>
      <c r="AV17" s="109"/>
      <c r="AW17" s="97">
        <f>AV17</f>
        <v>0</v>
      </c>
      <c r="AX17" s="109"/>
      <c r="AY17" s="97">
        <f t="shared" si="6"/>
        <v>0</v>
      </c>
    </row>
    <row r="18" spans="1:51" ht="13.5" customHeight="1">
      <c r="A18" s="108" t="s">
        <v>10</v>
      </c>
      <c r="B18" s="108" t="s">
        <v>11</v>
      </c>
      <c r="C18" s="97">
        <f>SUMIF($F$8:$AY$8,"SBC",$F18:$AY18)</f>
        <v>0</v>
      </c>
      <c r="D18" s="97">
        <f t="shared" si="1"/>
        <v>0</v>
      </c>
      <c r="E18" s="97">
        <f t="shared" si="2"/>
        <v>0</v>
      </c>
      <c r="F18" s="109"/>
      <c r="G18" s="97">
        <f t="shared" si="3"/>
        <v>0</v>
      </c>
      <c r="H18" s="109"/>
      <c r="I18" s="97">
        <f t="shared" si="4"/>
        <v>0</v>
      </c>
      <c r="J18" s="109"/>
      <c r="K18" s="97">
        <f t="shared" si="5"/>
        <v>0</v>
      </c>
      <c r="L18" s="109"/>
      <c r="M18" s="97">
        <f>L18</f>
        <v>0</v>
      </c>
      <c r="N18" s="109"/>
      <c r="O18" s="97">
        <f>N18</f>
        <v>0</v>
      </c>
      <c r="P18" s="109"/>
      <c r="Q18" s="97">
        <f>P18</f>
        <v>0</v>
      </c>
      <c r="R18" s="109"/>
      <c r="S18" s="97">
        <f>R18</f>
        <v>0</v>
      </c>
      <c r="T18" s="109"/>
      <c r="U18" s="97">
        <f>T18</f>
        <v>0</v>
      </c>
      <c r="V18" s="109"/>
      <c r="W18" s="97">
        <f>V18</f>
        <v>0</v>
      </c>
      <c r="X18" s="109"/>
      <c r="Y18" s="97">
        <f>X18</f>
        <v>0</v>
      </c>
      <c r="Z18" s="109"/>
      <c r="AA18" s="97">
        <f>Z18</f>
        <v>0</v>
      </c>
      <c r="AB18" s="109"/>
      <c r="AC18" s="97">
        <f>AB18</f>
        <v>0</v>
      </c>
      <c r="AD18" s="109"/>
      <c r="AE18" s="97">
        <f>AD18</f>
        <v>0</v>
      </c>
      <c r="AF18" s="109"/>
      <c r="AG18" s="97">
        <f>AF18</f>
        <v>0</v>
      </c>
      <c r="AH18" s="109"/>
      <c r="AI18" s="97">
        <f>AH18</f>
        <v>0</v>
      </c>
      <c r="AJ18" s="109"/>
      <c r="AK18" s="97">
        <f>AJ18</f>
        <v>0</v>
      </c>
      <c r="AL18" s="109"/>
      <c r="AM18" s="97">
        <f>AL18</f>
        <v>0</v>
      </c>
      <c r="AN18" s="109"/>
      <c r="AO18" s="97">
        <f>AN18</f>
        <v>0</v>
      </c>
      <c r="AP18" s="109"/>
      <c r="AQ18" s="97">
        <f>AP18</f>
        <v>0</v>
      </c>
      <c r="AR18" s="109"/>
      <c r="AS18" s="97">
        <f>AR18</f>
        <v>0</v>
      </c>
      <c r="AT18" s="109"/>
      <c r="AU18" s="97">
        <f>AT18</f>
        <v>0</v>
      </c>
      <c r="AV18" s="109"/>
      <c r="AW18" s="97">
        <f>AV18</f>
        <v>0</v>
      </c>
      <c r="AX18" s="109"/>
      <c r="AY18" s="97">
        <f t="shared" si="6"/>
        <v>0</v>
      </c>
    </row>
    <row r="19" spans="1:51" ht="13.5" customHeight="1">
      <c r="A19" s="108">
        <v>2</v>
      </c>
      <c r="B19" s="108" t="s">
        <v>12</v>
      </c>
      <c r="C19" s="97">
        <f>SUM(C20:C21)</f>
        <v>0</v>
      </c>
      <c r="D19" s="97">
        <f aca="true" t="shared" si="9" ref="D19:AY19">SUM(D20:D21)</f>
        <v>0</v>
      </c>
      <c r="E19" s="97">
        <f t="shared" si="9"/>
        <v>0</v>
      </c>
      <c r="F19" s="97">
        <f t="shared" si="9"/>
        <v>0</v>
      </c>
      <c r="G19" s="97">
        <f t="shared" si="9"/>
        <v>0</v>
      </c>
      <c r="H19" s="97">
        <f t="shared" si="9"/>
        <v>0</v>
      </c>
      <c r="I19" s="97">
        <f t="shared" si="9"/>
        <v>0</v>
      </c>
      <c r="J19" s="97">
        <f t="shared" si="9"/>
        <v>0</v>
      </c>
      <c r="K19" s="97">
        <f t="shared" si="9"/>
        <v>0</v>
      </c>
      <c r="L19" s="97">
        <f t="shared" si="9"/>
        <v>0</v>
      </c>
      <c r="M19" s="97">
        <f t="shared" si="9"/>
        <v>0</v>
      </c>
      <c r="N19" s="97">
        <f t="shared" si="9"/>
        <v>0</v>
      </c>
      <c r="O19" s="97">
        <f t="shared" si="9"/>
        <v>0</v>
      </c>
      <c r="P19" s="97">
        <f t="shared" si="9"/>
        <v>0</v>
      </c>
      <c r="Q19" s="97">
        <f t="shared" si="9"/>
        <v>0</v>
      </c>
      <c r="R19" s="97">
        <f t="shared" si="9"/>
        <v>0</v>
      </c>
      <c r="S19" s="97">
        <f t="shared" si="9"/>
        <v>0</v>
      </c>
      <c r="T19" s="97">
        <f t="shared" si="9"/>
        <v>0</v>
      </c>
      <c r="U19" s="97">
        <f t="shared" si="9"/>
        <v>0</v>
      </c>
      <c r="V19" s="97">
        <f t="shared" si="9"/>
        <v>0</v>
      </c>
      <c r="W19" s="97">
        <f t="shared" si="9"/>
        <v>0</v>
      </c>
      <c r="X19" s="97">
        <f t="shared" si="9"/>
        <v>0</v>
      </c>
      <c r="Y19" s="97">
        <f t="shared" si="9"/>
        <v>0</v>
      </c>
      <c r="Z19" s="97">
        <f t="shared" si="9"/>
        <v>0</v>
      </c>
      <c r="AA19" s="97">
        <f t="shared" si="9"/>
        <v>0</v>
      </c>
      <c r="AB19" s="97">
        <f t="shared" si="9"/>
        <v>0</v>
      </c>
      <c r="AC19" s="97">
        <f t="shared" si="9"/>
        <v>0</v>
      </c>
      <c r="AD19" s="97">
        <f t="shared" si="9"/>
        <v>0</v>
      </c>
      <c r="AE19" s="97">
        <f t="shared" si="9"/>
        <v>0</v>
      </c>
      <c r="AF19" s="97">
        <f t="shared" si="9"/>
        <v>0</v>
      </c>
      <c r="AG19" s="97">
        <f t="shared" si="9"/>
        <v>0</v>
      </c>
      <c r="AH19" s="97">
        <f t="shared" si="9"/>
        <v>0</v>
      </c>
      <c r="AI19" s="97">
        <f t="shared" si="9"/>
        <v>0</v>
      </c>
      <c r="AJ19" s="97">
        <f t="shared" si="9"/>
        <v>0</v>
      </c>
      <c r="AK19" s="97">
        <f t="shared" si="9"/>
        <v>0</v>
      </c>
      <c r="AL19" s="97">
        <f t="shared" si="9"/>
        <v>0</v>
      </c>
      <c r="AM19" s="97">
        <f t="shared" si="9"/>
        <v>0</v>
      </c>
      <c r="AN19" s="97">
        <f t="shared" si="9"/>
        <v>0</v>
      </c>
      <c r="AO19" s="97">
        <f t="shared" si="9"/>
        <v>0</v>
      </c>
      <c r="AP19" s="97">
        <f t="shared" si="9"/>
        <v>0</v>
      </c>
      <c r="AQ19" s="97">
        <f t="shared" si="9"/>
        <v>0</v>
      </c>
      <c r="AR19" s="97">
        <f t="shared" si="9"/>
        <v>0</v>
      </c>
      <c r="AS19" s="97">
        <f t="shared" si="9"/>
        <v>0</v>
      </c>
      <c r="AT19" s="97">
        <f t="shared" si="9"/>
        <v>0</v>
      </c>
      <c r="AU19" s="97">
        <f t="shared" si="9"/>
        <v>0</v>
      </c>
      <c r="AV19" s="97">
        <f t="shared" si="9"/>
        <v>0</v>
      </c>
      <c r="AW19" s="97">
        <f t="shared" si="9"/>
        <v>0</v>
      </c>
      <c r="AX19" s="97">
        <f t="shared" si="9"/>
        <v>0</v>
      </c>
      <c r="AY19" s="97">
        <f t="shared" si="9"/>
        <v>0</v>
      </c>
    </row>
    <row r="20" spans="1:51" ht="13.5" customHeight="1">
      <c r="A20" s="108" t="s">
        <v>8</v>
      </c>
      <c r="B20" s="108" t="s">
        <v>150</v>
      </c>
      <c r="C20" s="97">
        <f>SUMIF($F$8:$AY$8,"SBC",$F20:$AY20)</f>
        <v>0</v>
      </c>
      <c r="D20" s="97">
        <f t="shared" si="1"/>
        <v>0</v>
      </c>
      <c r="E20" s="97">
        <f t="shared" si="2"/>
        <v>0</v>
      </c>
      <c r="F20" s="109"/>
      <c r="G20" s="97">
        <f t="shared" si="3"/>
        <v>0</v>
      </c>
      <c r="H20" s="109"/>
      <c r="I20" s="97">
        <f t="shared" si="4"/>
        <v>0</v>
      </c>
      <c r="J20" s="109"/>
      <c r="K20" s="97">
        <f t="shared" si="5"/>
        <v>0</v>
      </c>
      <c r="L20" s="109"/>
      <c r="M20" s="97">
        <f>L20</f>
        <v>0</v>
      </c>
      <c r="N20" s="109"/>
      <c r="O20" s="97">
        <f>N20</f>
        <v>0</v>
      </c>
      <c r="P20" s="109"/>
      <c r="Q20" s="97">
        <f>P20</f>
        <v>0</v>
      </c>
      <c r="R20" s="109"/>
      <c r="S20" s="97">
        <f>R20</f>
        <v>0</v>
      </c>
      <c r="T20" s="109"/>
      <c r="U20" s="97">
        <f>T20</f>
        <v>0</v>
      </c>
      <c r="V20" s="109"/>
      <c r="W20" s="97">
        <f>V20</f>
        <v>0</v>
      </c>
      <c r="X20" s="109"/>
      <c r="Y20" s="97">
        <f>X20</f>
        <v>0</v>
      </c>
      <c r="Z20" s="109"/>
      <c r="AA20" s="97">
        <f>Z20</f>
        <v>0</v>
      </c>
      <c r="AB20" s="109"/>
      <c r="AC20" s="97">
        <f>AB20</f>
        <v>0</v>
      </c>
      <c r="AD20" s="109"/>
      <c r="AE20" s="97">
        <f>AD20</f>
        <v>0</v>
      </c>
      <c r="AF20" s="109"/>
      <c r="AG20" s="97">
        <f>AF20</f>
        <v>0</v>
      </c>
      <c r="AH20" s="109"/>
      <c r="AI20" s="97">
        <f>AH20</f>
        <v>0</v>
      </c>
      <c r="AJ20" s="109"/>
      <c r="AK20" s="97">
        <f>AJ20</f>
        <v>0</v>
      </c>
      <c r="AL20" s="109"/>
      <c r="AM20" s="97">
        <f>AL20</f>
        <v>0</v>
      </c>
      <c r="AN20" s="109"/>
      <c r="AO20" s="97">
        <f>AN20</f>
        <v>0</v>
      </c>
      <c r="AP20" s="109"/>
      <c r="AQ20" s="97">
        <f>AP20</f>
        <v>0</v>
      </c>
      <c r="AR20" s="109"/>
      <c r="AS20" s="97">
        <f>AR20</f>
        <v>0</v>
      </c>
      <c r="AT20" s="109"/>
      <c r="AU20" s="97">
        <f>AT20</f>
        <v>0</v>
      </c>
      <c r="AV20" s="109"/>
      <c r="AW20" s="97">
        <f>AV20</f>
        <v>0</v>
      </c>
      <c r="AX20" s="109"/>
      <c r="AY20" s="97">
        <f t="shared" si="6"/>
        <v>0</v>
      </c>
    </row>
    <row r="21" spans="1:51" ht="13.5" customHeight="1">
      <c r="A21" s="108" t="s">
        <v>10</v>
      </c>
      <c r="B21" s="108" t="s">
        <v>151</v>
      </c>
      <c r="C21" s="97">
        <f>SUMIF($F$8:$AY$8,"SBC",$F21:$AY21)</f>
        <v>0</v>
      </c>
      <c r="D21" s="97">
        <f t="shared" si="1"/>
        <v>0</v>
      </c>
      <c r="E21" s="97">
        <f t="shared" si="2"/>
        <v>0</v>
      </c>
      <c r="F21" s="109"/>
      <c r="G21" s="97">
        <f t="shared" si="3"/>
        <v>0</v>
      </c>
      <c r="H21" s="109"/>
      <c r="I21" s="97">
        <f t="shared" si="4"/>
        <v>0</v>
      </c>
      <c r="J21" s="109"/>
      <c r="K21" s="97">
        <f t="shared" si="5"/>
        <v>0</v>
      </c>
      <c r="L21" s="109"/>
      <c r="M21" s="97">
        <f>L21</f>
        <v>0</v>
      </c>
      <c r="N21" s="109"/>
      <c r="O21" s="97">
        <f>N21</f>
        <v>0</v>
      </c>
      <c r="P21" s="109"/>
      <c r="Q21" s="97">
        <f>P21</f>
        <v>0</v>
      </c>
      <c r="R21" s="109"/>
      <c r="S21" s="97">
        <f>R21</f>
        <v>0</v>
      </c>
      <c r="T21" s="109"/>
      <c r="U21" s="97">
        <f>T21</f>
        <v>0</v>
      </c>
      <c r="V21" s="109"/>
      <c r="W21" s="97">
        <f>V21</f>
        <v>0</v>
      </c>
      <c r="X21" s="109"/>
      <c r="Y21" s="97">
        <f>X21</f>
        <v>0</v>
      </c>
      <c r="Z21" s="109"/>
      <c r="AA21" s="97">
        <f>Z21</f>
        <v>0</v>
      </c>
      <c r="AB21" s="109"/>
      <c r="AC21" s="97">
        <f>AB21</f>
        <v>0</v>
      </c>
      <c r="AD21" s="109"/>
      <c r="AE21" s="97">
        <f>AD21</f>
        <v>0</v>
      </c>
      <c r="AF21" s="109"/>
      <c r="AG21" s="97">
        <f>AF21</f>
        <v>0</v>
      </c>
      <c r="AH21" s="109"/>
      <c r="AI21" s="97">
        <f>AH21</f>
        <v>0</v>
      </c>
      <c r="AJ21" s="109"/>
      <c r="AK21" s="97">
        <f>AJ21</f>
        <v>0</v>
      </c>
      <c r="AL21" s="109"/>
      <c r="AM21" s="97">
        <f>AL21</f>
        <v>0</v>
      </c>
      <c r="AN21" s="109"/>
      <c r="AO21" s="97">
        <f>AN21</f>
        <v>0</v>
      </c>
      <c r="AP21" s="109"/>
      <c r="AQ21" s="97">
        <f>AP21</f>
        <v>0</v>
      </c>
      <c r="AR21" s="109"/>
      <c r="AS21" s="97">
        <f>AR21</f>
        <v>0</v>
      </c>
      <c r="AT21" s="109"/>
      <c r="AU21" s="97">
        <f>AT21</f>
        <v>0</v>
      </c>
      <c r="AV21" s="109"/>
      <c r="AW21" s="97">
        <f>AV21</f>
        <v>0</v>
      </c>
      <c r="AX21" s="109"/>
      <c r="AY21" s="97">
        <f t="shared" si="6"/>
        <v>0</v>
      </c>
    </row>
    <row r="22" spans="1:51" ht="13.5" customHeight="1">
      <c r="A22" s="107" t="s">
        <v>15</v>
      </c>
      <c r="B22" s="107" t="s">
        <v>152</v>
      </c>
      <c r="C22" s="96">
        <f>SUM(C23:C24)</f>
        <v>0</v>
      </c>
      <c r="D22" s="96">
        <f aca="true" t="shared" si="10" ref="D22:AY22">SUM(D23:D24)</f>
        <v>0</v>
      </c>
      <c r="E22" s="96">
        <f t="shared" si="10"/>
        <v>0</v>
      </c>
      <c r="F22" s="96">
        <f t="shared" si="10"/>
        <v>0</v>
      </c>
      <c r="G22" s="96">
        <f t="shared" si="10"/>
        <v>0</v>
      </c>
      <c r="H22" s="96">
        <f t="shared" si="10"/>
        <v>0</v>
      </c>
      <c r="I22" s="96">
        <f t="shared" si="10"/>
        <v>0</v>
      </c>
      <c r="J22" s="96">
        <f t="shared" si="10"/>
        <v>0</v>
      </c>
      <c r="K22" s="96">
        <f t="shared" si="10"/>
        <v>0</v>
      </c>
      <c r="L22" s="96">
        <f t="shared" si="10"/>
        <v>0</v>
      </c>
      <c r="M22" s="96">
        <f t="shared" si="10"/>
        <v>0</v>
      </c>
      <c r="N22" s="96">
        <f t="shared" si="10"/>
        <v>0</v>
      </c>
      <c r="O22" s="96">
        <f t="shared" si="10"/>
        <v>0</v>
      </c>
      <c r="P22" s="96">
        <f t="shared" si="10"/>
        <v>0</v>
      </c>
      <c r="Q22" s="96">
        <f t="shared" si="10"/>
        <v>0</v>
      </c>
      <c r="R22" s="96">
        <f t="shared" si="10"/>
        <v>0</v>
      </c>
      <c r="S22" s="96">
        <f t="shared" si="10"/>
        <v>0</v>
      </c>
      <c r="T22" s="96">
        <f t="shared" si="10"/>
        <v>0</v>
      </c>
      <c r="U22" s="96">
        <f t="shared" si="10"/>
        <v>0</v>
      </c>
      <c r="V22" s="96">
        <f t="shared" si="10"/>
        <v>0</v>
      </c>
      <c r="W22" s="96">
        <f t="shared" si="10"/>
        <v>0</v>
      </c>
      <c r="X22" s="96">
        <f t="shared" si="10"/>
        <v>0</v>
      </c>
      <c r="Y22" s="96">
        <f t="shared" si="10"/>
        <v>0</v>
      </c>
      <c r="Z22" s="96">
        <f t="shared" si="10"/>
        <v>0</v>
      </c>
      <c r="AA22" s="96">
        <f t="shared" si="10"/>
        <v>0</v>
      </c>
      <c r="AB22" s="96">
        <f t="shared" si="10"/>
        <v>0</v>
      </c>
      <c r="AC22" s="96">
        <f t="shared" si="10"/>
        <v>0</v>
      </c>
      <c r="AD22" s="96">
        <f t="shared" si="10"/>
        <v>0</v>
      </c>
      <c r="AE22" s="96">
        <f t="shared" si="10"/>
        <v>0</v>
      </c>
      <c r="AF22" s="96">
        <f t="shared" si="10"/>
        <v>0</v>
      </c>
      <c r="AG22" s="96">
        <f t="shared" si="10"/>
        <v>0</v>
      </c>
      <c r="AH22" s="96">
        <f t="shared" si="10"/>
        <v>0</v>
      </c>
      <c r="AI22" s="96">
        <f t="shared" si="10"/>
        <v>0</v>
      </c>
      <c r="AJ22" s="96">
        <f t="shared" si="10"/>
        <v>0</v>
      </c>
      <c r="AK22" s="96">
        <f t="shared" si="10"/>
        <v>0</v>
      </c>
      <c r="AL22" s="96">
        <f t="shared" si="10"/>
        <v>0</v>
      </c>
      <c r="AM22" s="96">
        <f t="shared" si="10"/>
        <v>0</v>
      </c>
      <c r="AN22" s="96">
        <f t="shared" si="10"/>
        <v>0</v>
      </c>
      <c r="AO22" s="96">
        <f t="shared" si="10"/>
        <v>0</v>
      </c>
      <c r="AP22" s="96">
        <f t="shared" si="10"/>
        <v>0</v>
      </c>
      <c r="AQ22" s="96">
        <f t="shared" si="10"/>
        <v>0</v>
      </c>
      <c r="AR22" s="96">
        <f t="shared" si="10"/>
        <v>0</v>
      </c>
      <c r="AS22" s="96">
        <f t="shared" si="10"/>
        <v>0</v>
      </c>
      <c r="AT22" s="96">
        <f t="shared" si="10"/>
        <v>0</v>
      </c>
      <c r="AU22" s="96">
        <f t="shared" si="10"/>
        <v>0</v>
      </c>
      <c r="AV22" s="96">
        <f t="shared" si="10"/>
        <v>0</v>
      </c>
      <c r="AW22" s="96">
        <f t="shared" si="10"/>
        <v>0</v>
      </c>
      <c r="AX22" s="96">
        <f t="shared" si="10"/>
        <v>0</v>
      </c>
      <c r="AY22" s="96">
        <f t="shared" si="10"/>
        <v>0</v>
      </c>
    </row>
    <row r="23" spans="1:51" ht="13.5" customHeight="1">
      <c r="A23" s="107">
        <v>1</v>
      </c>
      <c r="B23" s="107" t="s">
        <v>4</v>
      </c>
      <c r="C23" s="96">
        <f>SUMIF($F$8:$AY$8,"SBC",$F23:$AY23)</f>
        <v>0</v>
      </c>
      <c r="D23" s="97">
        <f t="shared" si="1"/>
        <v>0</v>
      </c>
      <c r="E23" s="97">
        <f t="shared" si="2"/>
        <v>0</v>
      </c>
      <c r="F23" s="109"/>
      <c r="G23" s="97">
        <f t="shared" si="3"/>
        <v>0</v>
      </c>
      <c r="H23" s="109"/>
      <c r="I23" s="97">
        <f t="shared" si="4"/>
        <v>0</v>
      </c>
      <c r="J23" s="109"/>
      <c r="K23" s="97">
        <f t="shared" si="5"/>
        <v>0</v>
      </c>
      <c r="L23" s="109"/>
      <c r="M23" s="97">
        <f>L23</f>
        <v>0</v>
      </c>
      <c r="N23" s="109"/>
      <c r="O23" s="97">
        <f>N23</f>
        <v>0</v>
      </c>
      <c r="P23" s="109"/>
      <c r="Q23" s="97">
        <f>P23</f>
        <v>0</v>
      </c>
      <c r="R23" s="109"/>
      <c r="S23" s="97">
        <f>R23</f>
        <v>0</v>
      </c>
      <c r="T23" s="109"/>
      <c r="U23" s="97">
        <f>T23</f>
        <v>0</v>
      </c>
      <c r="V23" s="109"/>
      <c r="W23" s="97">
        <f>V23</f>
        <v>0</v>
      </c>
      <c r="X23" s="109"/>
      <c r="Y23" s="97">
        <f>X23</f>
        <v>0</v>
      </c>
      <c r="Z23" s="109"/>
      <c r="AA23" s="97">
        <f>Z23</f>
        <v>0</v>
      </c>
      <c r="AB23" s="109"/>
      <c r="AC23" s="97">
        <f>AB23</f>
        <v>0</v>
      </c>
      <c r="AD23" s="109"/>
      <c r="AE23" s="97">
        <f>AD23</f>
        <v>0</v>
      </c>
      <c r="AF23" s="109"/>
      <c r="AG23" s="97">
        <f>AF23</f>
        <v>0</v>
      </c>
      <c r="AH23" s="109"/>
      <c r="AI23" s="97">
        <f>AH23</f>
        <v>0</v>
      </c>
      <c r="AJ23" s="109"/>
      <c r="AK23" s="97">
        <f>AJ23</f>
        <v>0</v>
      </c>
      <c r="AL23" s="109"/>
      <c r="AM23" s="97">
        <f>AL23</f>
        <v>0</v>
      </c>
      <c r="AN23" s="109"/>
      <c r="AO23" s="97">
        <f>AN23</f>
        <v>0</v>
      </c>
      <c r="AP23" s="109"/>
      <c r="AQ23" s="97">
        <f>AP23</f>
        <v>0</v>
      </c>
      <c r="AR23" s="109"/>
      <c r="AS23" s="97">
        <f>AR23</f>
        <v>0</v>
      </c>
      <c r="AT23" s="109"/>
      <c r="AU23" s="97">
        <f>AT23</f>
        <v>0</v>
      </c>
      <c r="AV23" s="109"/>
      <c r="AW23" s="97">
        <f>AV23</f>
        <v>0</v>
      </c>
      <c r="AX23" s="109"/>
      <c r="AY23" s="97">
        <f t="shared" si="6"/>
        <v>0</v>
      </c>
    </row>
    <row r="24" spans="1:51" ht="13.5" customHeight="1">
      <c r="A24" s="107">
        <v>2</v>
      </c>
      <c r="B24" s="107" t="s">
        <v>5</v>
      </c>
      <c r="C24" s="96">
        <f>SUMIF($F$8:$AY$8,"SBC",$F24:$AY24)</f>
        <v>0</v>
      </c>
      <c r="D24" s="97">
        <f t="shared" si="1"/>
        <v>0</v>
      </c>
      <c r="E24" s="97">
        <f t="shared" si="2"/>
        <v>0</v>
      </c>
      <c r="F24" s="109"/>
      <c r="G24" s="97">
        <f t="shared" si="3"/>
        <v>0</v>
      </c>
      <c r="H24" s="109"/>
      <c r="I24" s="97">
        <f t="shared" si="4"/>
        <v>0</v>
      </c>
      <c r="J24" s="109"/>
      <c r="K24" s="97">
        <f t="shared" si="5"/>
        <v>0</v>
      </c>
      <c r="L24" s="109"/>
      <c r="M24" s="97">
        <f>L24</f>
        <v>0</v>
      </c>
      <c r="N24" s="109"/>
      <c r="O24" s="97">
        <f>N24</f>
        <v>0</v>
      </c>
      <c r="P24" s="109"/>
      <c r="Q24" s="97">
        <f>P24</f>
        <v>0</v>
      </c>
      <c r="R24" s="109"/>
      <c r="S24" s="97">
        <f>R24</f>
        <v>0</v>
      </c>
      <c r="T24" s="109"/>
      <c r="U24" s="97">
        <f>T24</f>
        <v>0</v>
      </c>
      <c r="V24" s="109"/>
      <c r="W24" s="97">
        <f>V24</f>
        <v>0</v>
      </c>
      <c r="X24" s="109"/>
      <c r="Y24" s="97">
        <f>X24</f>
        <v>0</v>
      </c>
      <c r="Z24" s="109"/>
      <c r="AA24" s="97">
        <f>Z24</f>
        <v>0</v>
      </c>
      <c r="AB24" s="109"/>
      <c r="AC24" s="97">
        <f>AB24</f>
        <v>0</v>
      </c>
      <c r="AD24" s="109"/>
      <c r="AE24" s="97">
        <f>AD24</f>
        <v>0</v>
      </c>
      <c r="AF24" s="109"/>
      <c r="AG24" s="97">
        <f>AF24</f>
        <v>0</v>
      </c>
      <c r="AH24" s="109"/>
      <c r="AI24" s="97">
        <f>AH24</f>
        <v>0</v>
      </c>
      <c r="AJ24" s="109"/>
      <c r="AK24" s="97">
        <f>AJ24</f>
        <v>0</v>
      </c>
      <c r="AL24" s="109"/>
      <c r="AM24" s="97">
        <f>AL24</f>
        <v>0</v>
      </c>
      <c r="AN24" s="109"/>
      <c r="AO24" s="97">
        <f>AN24</f>
        <v>0</v>
      </c>
      <c r="AP24" s="109"/>
      <c r="AQ24" s="97">
        <f>AP24</f>
        <v>0</v>
      </c>
      <c r="AR24" s="109"/>
      <c r="AS24" s="97">
        <f>AR24</f>
        <v>0</v>
      </c>
      <c r="AT24" s="109"/>
      <c r="AU24" s="97">
        <f>AT24</f>
        <v>0</v>
      </c>
      <c r="AV24" s="109"/>
      <c r="AW24" s="97">
        <f>AV24</f>
        <v>0</v>
      </c>
      <c r="AX24" s="109"/>
      <c r="AY24" s="97">
        <f t="shared" si="6"/>
        <v>0</v>
      </c>
    </row>
    <row r="25" spans="1:51" ht="13.5" customHeight="1">
      <c r="A25" s="107" t="s">
        <v>17</v>
      </c>
      <c r="B25" s="107" t="s">
        <v>153</v>
      </c>
      <c r="C25" s="96">
        <f>C26</f>
        <v>0</v>
      </c>
      <c r="D25" s="96">
        <f aca="true" t="shared" si="11" ref="D25:AY25">D26</f>
        <v>0</v>
      </c>
      <c r="E25" s="96">
        <f t="shared" si="11"/>
        <v>0</v>
      </c>
      <c r="F25" s="96">
        <f t="shared" si="11"/>
        <v>0</v>
      </c>
      <c r="G25" s="96">
        <f t="shared" si="11"/>
        <v>0</v>
      </c>
      <c r="H25" s="96">
        <f t="shared" si="11"/>
        <v>0</v>
      </c>
      <c r="I25" s="96">
        <f t="shared" si="11"/>
        <v>0</v>
      </c>
      <c r="J25" s="96">
        <f t="shared" si="11"/>
        <v>0</v>
      </c>
      <c r="K25" s="96">
        <f t="shared" si="11"/>
        <v>0</v>
      </c>
      <c r="L25" s="96">
        <f t="shared" si="11"/>
        <v>0</v>
      </c>
      <c r="M25" s="96">
        <f t="shared" si="11"/>
        <v>0</v>
      </c>
      <c r="N25" s="96">
        <f t="shared" si="11"/>
        <v>0</v>
      </c>
      <c r="O25" s="96">
        <f t="shared" si="11"/>
        <v>0</v>
      </c>
      <c r="P25" s="96">
        <f t="shared" si="11"/>
        <v>0</v>
      </c>
      <c r="Q25" s="96">
        <f t="shared" si="11"/>
        <v>0</v>
      </c>
      <c r="R25" s="96">
        <f t="shared" si="11"/>
        <v>0</v>
      </c>
      <c r="S25" s="96">
        <f t="shared" si="11"/>
        <v>0</v>
      </c>
      <c r="T25" s="96">
        <f t="shared" si="11"/>
        <v>0</v>
      </c>
      <c r="U25" s="96">
        <f t="shared" si="11"/>
        <v>0</v>
      </c>
      <c r="V25" s="96">
        <f t="shared" si="11"/>
        <v>0</v>
      </c>
      <c r="W25" s="96">
        <f t="shared" si="11"/>
        <v>0</v>
      </c>
      <c r="X25" s="96">
        <f t="shared" si="11"/>
        <v>0</v>
      </c>
      <c r="Y25" s="96">
        <f t="shared" si="11"/>
        <v>0</v>
      </c>
      <c r="Z25" s="96">
        <f t="shared" si="11"/>
        <v>0</v>
      </c>
      <c r="AA25" s="96">
        <f t="shared" si="11"/>
        <v>0</v>
      </c>
      <c r="AB25" s="96">
        <f t="shared" si="11"/>
        <v>0</v>
      </c>
      <c r="AC25" s="96">
        <f t="shared" si="11"/>
        <v>0</v>
      </c>
      <c r="AD25" s="96">
        <f t="shared" si="11"/>
        <v>0</v>
      </c>
      <c r="AE25" s="96">
        <f t="shared" si="11"/>
        <v>0</v>
      </c>
      <c r="AF25" s="96">
        <f t="shared" si="11"/>
        <v>0</v>
      </c>
      <c r="AG25" s="96">
        <f t="shared" si="11"/>
        <v>0</v>
      </c>
      <c r="AH25" s="96">
        <f t="shared" si="11"/>
        <v>0</v>
      </c>
      <c r="AI25" s="96">
        <f t="shared" si="11"/>
        <v>0</v>
      </c>
      <c r="AJ25" s="96">
        <f t="shared" si="11"/>
        <v>0</v>
      </c>
      <c r="AK25" s="96">
        <f t="shared" si="11"/>
        <v>0</v>
      </c>
      <c r="AL25" s="96">
        <f t="shared" si="11"/>
        <v>0</v>
      </c>
      <c r="AM25" s="96">
        <f t="shared" si="11"/>
        <v>0</v>
      </c>
      <c r="AN25" s="96">
        <f t="shared" si="11"/>
        <v>0</v>
      </c>
      <c r="AO25" s="96">
        <f t="shared" si="11"/>
        <v>0</v>
      </c>
      <c r="AP25" s="96">
        <f t="shared" si="11"/>
        <v>0</v>
      </c>
      <c r="AQ25" s="96">
        <f t="shared" si="11"/>
        <v>0</v>
      </c>
      <c r="AR25" s="96">
        <f t="shared" si="11"/>
        <v>0</v>
      </c>
      <c r="AS25" s="96">
        <f t="shared" si="11"/>
        <v>0</v>
      </c>
      <c r="AT25" s="96">
        <f t="shared" si="11"/>
        <v>0</v>
      </c>
      <c r="AU25" s="96">
        <f t="shared" si="11"/>
        <v>0</v>
      </c>
      <c r="AV25" s="96">
        <f t="shared" si="11"/>
        <v>0</v>
      </c>
      <c r="AW25" s="96">
        <f t="shared" si="11"/>
        <v>0</v>
      </c>
      <c r="AX25" s="96">
        <f t="shared" si="11"/>
        <v>0</v>
      </c>
      <c r="AY25" s="96">
        <f t="shared" si="11"/>
        <v>0</v>
      </c>
    </row>
    <row r="26" spans="1:51" ht="13.5" customHeight="1">
      <c r="A26" s="107" t="s">
        <v>2</v>
      </c>
      <c r="B26" s="107" t="s">
        <v>18</v>
      </c>
      <c r="C26" s="96">
        <f>SUM(C27,C30,C33)</f>
        <v>0</v>
      </c>
      <c r="D26" s="96">
        <f aca="true" t="shared" si="12" ref="D26:AY26">SUM(D27,D30,D33)</f>
        <v>0</v>
      </c>
      <c r="E26" s="96">
        <f t="shared" si="12"/>
        <v>0</v>
      </c>
      <c r="F26" s="96">
        <f t="shared" si="12"/>
        <v>0</v>
      </c>
      <c r="G26" s="96">
        <f t="shared" si="12"/>
        <v>0</v>
      </c>
      <c r="H26" s="96">
        <f t="shared" si="12"/>
        <v>0</v>
      </c>
      <c r="I26" s="96">
        <f t="shared" si="12"/>
        <v>0</v>
      </c>
      <c r="J26" s="96">
        <f t="shared" si="12"/>
        <v>0</v>
      </c>
      <c r="K26" s="96">
        <f t="shared" si="12"/>
        <v>0</v>
      </c>
      <c r="L26" s="96">
        <f t="shared" si="12"/>
        <v>0</v>
      </c>
      <c r="M26" s="96">
        <f t="shared" si="12"/>
        <v>0</v>
      </c>
      <c r="N26" s="96">
        <f t="shared" si="12"/>
        <v>0</v>
      </c>
      <c r="O26" s="96">
        <f t="shared" si="12"/>
        <v>0</v>
      </c>
      <c r="P26" s="96">
        <f t="shared" si="12"/>
        <v>0</v>
      </c>
      <c r="Q26" s="96">
        <f t="shared" si="12"/>
        <v>0</v>
      </c>
      <c r="R26" s="96">
        <f t="shared" si="12"/>
        <v>0</v>
      </c>
      <c r="S26" s="96">
        <f t="shared" si="12"/>
        <v>0</v>
      </c>
      <c r="T26" s="96">
        <f t="shared" si="12"/>
        <v>0</v>
      </c>
      <c r="U26" s="96">
        <f t="shared" si="12"/>
        <v>0</v>
      </c>
      <c r="V26" s="96">
        <f t="shared" si="12"/>
        <v>0</v>
      </c>
      <c r="W26" s="96">
        <f t="shared" si="12"/>
        <v>0</v>
      </c>
      <c r="X26" s="96">
        <f t="shared" si="12"/>
        <v>0</v>
      </c>
      <c r="Y26" s="96">
        <f t="shared" si="12"/>
        <v>0</v>
      </c>
      <c r="Z26" s="96">
        <f t="shared" si="12"/>
        <v>0</v>
      </c>
      <c r="AA26" s="96">
        <f t="shared" si="12"/>
        <v>0</v>
      </c>
      <c r="AB26" s="96">
        <f t="shared" si="12"/>
        <v>0</v>
      </c>
      <c r="AC26" s="96">
        <f t="shared" si="12"/>
        <v>0</v>
      </c>
      <c r="AD26" s="96">
        <f t="shared" si="12"/>
        <v>0</v>
      </c>
      <c r="AE26" s="96">
        <f t="shared" si="12"/>
        <v>0</v>
      </c>
      <c r="AF26" s="96">
        <f t="shared" si="12"/>
        <v>0</v>
      </c>
      <c r="AG26" s="96">
        <f t="shared" si="12"/>
        <v>0</v>
      </c>
      <c r="AH26" s="96">
        <f t="shared" si="12"/>
        <v>0</v>
      </c>
      <c r="AI26" s="96">
        <f t="shared" si="12"/>
        <v>0</v>
      </c>
      <c r="AJ26" s="96">
        <f t="shared" si="12"/>
        <v>0</v>
      </c>
      <c r="AK26" s="96">
        <f t="shared" si="12"/>
        <v>0</v>
      </c>
      <c r="AL26" s="96">
        <f t="shared" si="12"/>
        <v>0</v>
      </c>
      <c r="AM26" s="96">
        <f t="shared" si="12"/>
        <v>0</v>
      </c>
      <c r="AN26" s="96">
        <f t="shared" si="12"/>
        <v>0</v>
      </c>
      <c r="AO26" s="96">
        <f t="shared" si="12"/>
        <v>0</v>
      </c>
      <c r="AP26" s="96">
        <f t="shared" si="12"/>
        <v>0</v>
      </c>
      <c r="AQ26" s="96">
        <f t="shared" si="12"/>
        <v>0</v>
      </c>
      <c r="AR26" s="96">
        <f t="shared" si="12"/>
        <v>0</v>
      </c>
      <c r="AS26" s="96">
        <f t="shared" si="12"/>
        <v>0</v>
      </c>
      <c r="AT26" s="96">
        <f t="shared" si="12"/>
        <v>0</v>
      </c>
      <c r="AU26" s="96">
        <f t="shared" si="12"/>
        <v>0</v>
      </c>
      <c r="AV26" s="96">
        <f t="shared" si="12"/>
        <v>0</v>
      </c>
      <c r="AW26" s="96">
        <f t="shared" si="12"/>
        <v>0</v>
      </c>
      <c r="AX26" s="96">
        <f t="shared" si="12"/>
        <v>0</v>
      </c>
      <c r="AY26" s="96">
        <f t="shared" si="12"/>
        <v>0</v>
      </c>
    </row>
    <row r="27" spans="1:51" ht="13.5" customHeight="1">
      <c r="A27" s="107">
        <v>1</v>
      </c>
      <c r="B27" s="107" t="s">
        <v>12</v>
      </c>
      <c r="C27" s="96">
        <f>SUM(C28:C29)</f>
        <v>0</v>
      </c>
      <c r="D27" s="96">
        <f aca="true" t="shared" si="13" ref="D27:AY27">SUM(D28:D29)</f>
        <v>0</v>
      </c>
      <c r="E27" s="96">
        <f t="shared" si="13"/>
        <v>0</v>
      </c>
      <c r="F27" s="96">
        <f t="shared" si="13"/>
        <v>0</v>
      </c>
      <c r="G27" s="96">
        <f t="shared" si="13"/>
        <v>0</v>
      </c>
      <c r="H27" s="96">
        <f t="shared" si="13"/>
        <v>0</v>
      </c>
      <c r="I27" s="96">
        <f t="shared" si="13"/>
        <v>0</v>
      </c>
      <c r="J27" s="96">
        <f t="shared" si="13"/>
        <v>0</v>
      </c>
      <c r="K27" s="96">
        <f t="shared" si="13"/>
        <v>0</v>
      </c>
      <c r="L27" s="96">
        <f t="shared" si="13"/>
        <v>0</v>
      </c>
      <c r="M27" s="96">
        <f t="shared" si="13"/>
        <v>0</v>
      </c>
      <c r="N27" s="96">
        <f t="shared" si="13"/>
        <v>0</v>
      </c>
      <c r="O27" s="96">
        <f t="shared" si="13"/>
        <v>0</v>
      </c>
      <c r="P27" s="96">
        <f t="shared" si="13"/>
        <v>0</v>
      </c>
      <c r="Q27" s="96">
        <f t="shared" si="13"/>
        <v>0</v>
      </c>
      <c r="R27" s="96">
        <f t="shared" si="13"/>
        <v>0</v>
      </c>
      <c r="S27" s="96">
        <f t="shared" si="13"/>
        <v>0</v>
      </c>
      <c r="T27" s="96">
        <f t="shared" si="13"/>
        <v>0</v>
      </c>
      <c r="U27" s="96">
        <f t="shared" si="13"/>
        <v>0</v>
      </c>
      <c r="V27" s="96">
        <f t="shared" si="13"/>
        <v>0</v>
      </c>
      <c r="W27" s="96">
        <f t="shared" si="13"/>
        <v>0</v>
      </c>
      <c r="X27" s="96">
        <f t="shared" si="13"/>
        <v>0</v>
      </c>
      <c r="Y27" s="96">
        <f t="shared" si="13"/>
        <v>0</v>
      </c>
      <c r="Z27" s="96">
        <f t="shared" si="13"/>
        <v>0</v>
      </c>
      <c r="AA27" s="96">
        <f t="shared" si="13"/>
        <v>0</v>
      </c>
      <c r="AB27" s="96">
        <f t="shared" si="13"/>
        <v>0</v>
      </c>
      <c r="AC27" s="96">
        <f t="shared" si="13"/>
        <v>0</v>
      </c>
      <c r="AD27" s="96">
        <f t="shared" si="13"/>
        <v>0</v>
      </c>
      <c r="AE27" s="96">
        <f t="shared" si="13"/>
        <v>0</v>
      </c>
      <c r="AF27" s="96">
        <f t="shared" si="13"/>
        <v>0</v>
      </c>
      <c r="AG27" s="96">
        <f t="shared" si="13"/>
        <v>0</v>
      </c>
      <c r="AH27" s="96">
        <f t="shared" si="13"/>
        <v>0</v>
      </c>
      <c r="AI27" s="96">
        <f t="shared" si="13"/>
        <v>0</v>
      </c>
      <c r="AJ27" s="96">
        <f t="shared" si="13"/>
        <v>0</v>
      </c>
      <c r="AK27" s="96">
        <f t="shared" si="13"/>
        <v>0</v>
      </c>
      <c r="AL27" s="96">
        <f t="shared" si="13"/>
        <v>0</v>
      </c>
      <c r="AM27" s="96">
        <f t="shared" si="13"/>
        <v>0</v>
      </c>
      <c r="AN27" s="96">
        <f t="shared" si="13"/>
        <v>0</v>
      </c>
      <c r="AO27" s="96">
        <f t="shared" si="13"/>
        <v>0</v>
      </c>
      <c r="AP27" s="96">
        <f t="shared" si="13"/>
        <v>0</v>
      </c>
      <c r="AQ27" s="96">
        <f t="shared" si="13"/>
        <v>0</v>
      </c>
      <c r="AR27" s="96">
        <f t="shared" si="13"/>
        <v>0</v>
      </c>
      <c r="AS27" s="96">
        <f t="shared" si="13"/>
        <v>0</v>
      </c>
      <c r="AT27" s="96">
        <f t="shared" si="13"/>
        <v>0</v>
      </c>
      <c r="AU27" s="96">
        <f t="shared" si="13"/>
        <v>0</v>
      </c>
      <c r="AV27" s="96">
        <f t="shared" si="13"/>
        <v>0</v>
      </c>
      <c r="AW27" s="96">
        <f t="shared" si="13"/>
        <v>0</v>
      </c>
      <c r="AX27" s="96">
        <f t="shared" si="13"/>
        <v>0</v>
      </c>
      <c r="AY27" s="96">
        <f t="shared" si="13"/>
        <v>0</v>
      </c>
    </row>
    <row r="28" spans="1:51" ht="13.5" customHeight="1">
      <c r="A28" s="108" t="s">
        <v>19</v>
      </c>
      <c r="B28" s="108" t="s">
        <v>150</v>
      </c>
      <c r="C28" s="97">
        <f>SUMIF($F$8:$AY$8,"SBC",$F28:$AY28)</f>
        <v>0</v>
      </c>
      <c r="D28" s="97">
        <f t="shared" si="1"/>
        <v>0</v>
      </c>
      <c r="E28" s="97">
        <f t="shared" si="2"/>
        <v>0</v>
      </c>
      <c r="F28" s="109"/>
      <c r="G28" s="97">
        <f t="shared" si="3"/>
        <v>0</v>
      </c>
      <c r="H28" s="109"/>
      <c r="I28" s="97">
        <f t="shared" si="4"/>
        <v>0</v>
      </c>
      <c r="J28" s="109"/>
      <c r="K28" s="97">
        <f t="shared" si="5"/>
        <v>0</v>
      </c>
      <c r="L28" s="109"/>
      <c r="M28" s="97">
        <f>L28</f>
        <v>0</v>
      </c>
      <c r="N28" s="109"/>
      <c r="O28" s="97">
        <f>N28</f>
        <v>0</v>
      </c>
      <c r="P28" s="109"/>
      <c r="Q28" s="97">
        <f>P28</f>
        <v>0</v>
      </c>
      <c r="R28" s="109"/>
      <c r="S28" s="97">
        <f>R28</f>
        <v>0</v>
      </c>
      <c r="T28" s="109"/>
      <c r="U28" s="97">
        <f>T28</f>
        <v>0</v>
      </c>
      <c r="V28" s="109"/>
      <c r="W28" s="97">
        <f>V28</f>
        <v>0</v>
      </c>
      <c r="X28" s="109"/>
      <c r="Y28" s="97">
        <f>X28</f>
        <v>0</v>
      </c>
      <c r="Z28" s="109"/>
      <c r="AA28" s="97">
        <f>Z28</f>
        <v>0</v>
      </c>
      <c r="AB28" s="109"/>
      <c r="AC28" s="97">
        <f>AB28</f>
        <v>0</v>
      </c>
      <c r="AD28" s="109"/>
      <c r="AE28" s="97">
        <f>AD28</f>
        <v>0</v>
      </c>
      <c r="AF28" s="109"/>
      <c r="AG28" s="97">
        <f>AF28</f>
        <v>0</v>
      </c>
      <c r="AH28" s="109"/>
      <c r="AI28" s="97">
        <f>AH28</f>
        <v>0</v>
      </c>
      <c r="AJ28" s="109"/>
      <c r="AK28" s="97">
        <f>AJ28</f>
        <v>0</v>
      </c>
      <c r="AL28" s="109"/>
      <c r="AM28" s="97">
        <f>AL28</f>
        <v>0</v>
      </c>
      <c r="AN28" s="109"/>
      <c r="AO28" s="97">
        <f>AN28</f>
        <v>0</v>
      </c>
      <c r="AP28" s="109"/>
      <c r="AQ28" s="97">
        <f>AP28</f>
        <v>0</v>
      </c>
      <c r="AR28" s="109"/>
      <c r="AS28" s="97">
        <f>AR28</f>
        <v>0</v>
      </c>
      <c r="AT28" s="109"/>
      <c r="AU28" s="97">
        <f>AT28</f>
        <v>0</v>
      </c>
      <c r="AV28" s="109"/>
      <c r="AW28" s="97">
        <f>AV28</f>
        <v>0</v>
      </c>
      <c r="AX28" s="109"/>
      <c r="AY28" s="97">
        <f t="shared" si="6"/>
        <v>0</v>
      </c>
    </row>
    <row r="29" spans="1:51" ht="13.5" customHeight="1">
      <c r="A29" s="108" t="s">
        <v>20</v>
      </c>
      <c r="B29" s="108" t="s">
        <v>151</v>
      </c>
      <c r="C29" s="97">
        <f>SUMIF($F$8:$AY$8,"SBC",$F29:$AY29)</f>
        <v>0</v>
      </c>
      <c r="D29" s="97">
        <f t="shared" si="1"/>
        <v>0</v>
      </c>
      <c r="E29" s="97">
        <f t="shared" si="2"/>
        <v>0</v>
      </c>
      <c r="F29" s="109"/>
      <c r="G29" s="97">
        <f t="shared" si="3"/>
        <v>0</v>
      </c>
      <c r="H29" s="109"/>
      <c r="I29" s="97">
        <f t="shared" si="4"/>
        <v>0</v>
      </c>
      <c r="J29" s="109"/>
      <c r="K29" s="97">
        <f t="shared" si="5"/>
        <v>0</v>
      </c>
      <c r="L29" s="109"/>
      <c r="M29" s="97">
        <f>L29</f>
        <v>0</v>
      </c>
      <c r="N29" s="109"/>
      <c r="O29" s="97">
        <f>N29</f>
        <v>0</v>
      </c>
      <c r="P29" s="109"/>
      <c r="Q29" s="97">
        <f>P29</f>
        <v>0</v>
      </c>
      <c r="R29" s="109"/>
      <c r="S29" s="97">
        <f>R29</f>
        <v>0</v>
      </c>
      <c r="T29" s="109"/>
      <c r="U29" s="97">
        <f>T29</f>
        <v>0</v>
      </c>
      <c r="V29" s="109"/>
      <c r="W29" s="97">
        <f>V29</f>
        <v>0</v>
      </c>
      <c r="X29" s="109"/>
      <c r="Y29" s="97">
        <f>X29</f>
        <v>0</v>
      </c>
      <c r="Z29" s="109"/>
      <c r="AA29" s="97">
        <f>Z29</f>
        <v>0</v>
      </c>
      <c r="AB29" s="109"/>
      <c r="AC29" s="97">
        <f>AB29</f>
        <v>0</v>
      </c>
      <c r="AD29" s="109"/>
      <c r="AE29" s="97">
        <f>AD29</f>
        <v>0</v>
      </c>
      <c r="AF29" s="109"/>
      <c r="AG29" s="97">
        <f>AF29</f>
        <v>0</v>
      </c>
      <c r="AH29" s="109"/>
      <c r="AI29" s="97">
        <f>AH29</f>
        <v>0</v>
      </c>
      <c r="AJ29" s="109"/>
      <c r="AK29" s="97">
        <f>AJ29</f>
        <v>0</v>
      </c>
      <c r="AL29" s="109"/>
      <c r="AM29" s="97">
        <f>AL29</f>
        <v>0</v>
      </c>
      <c r="AN29" s="109"/>
      <c r="AO29" s="97">
        <f>AN29</f>
        <v>0</v>
      </c>
      <c r="AP29" s="109"/>
      <c r="AQ29" s="97">
        <f>AP29</f>
        <v>0</v>
      </c>
      <c r="AR29" s="109"/>
      <c r="AS29" s="97">
        <f>AR29</f>
        <v>0</v>
      </c>
      <c r="AT29" s="109"/>
      <c r="AU29" s="97">
        <f>AT29</f>
        <v>0</v>
      </c>
      <c r="AV29" s="109"/>
      <c r="AW29" s="97">
        <f>AV29</f>
        <v>0</v>
      </c>
      <c r="AX29" s="109"/>
      <c r="AY29" s="97">
        <f t="shared" si="6"/>
        <v>0</v>
      </c>
    </row>
    <row r="30" spans="1:51" ht="13.5" customHeight="1">
      <c r="A30" s="107">
        <v>2</v>
      </c>
      <c r="B30" s="107" t="s">
        <v>154</v>
      </c>
      <c r="C30" s="96">
        <f>SUM(C31:C32)</f>
        <v>0</v>
      </c>
      <c r="D30" s="96">
        <f aca="true" t="shared" si="14" ref="D30:AY30">SUM(D31:D32)</f>
        <v>0</v>
      </c>
      <c r="E30" s="96">
        <f t="shared" si="14"/>
        <v>0</v>
      </c>
      <c r="F30" s="96">
        <f t="shared" si="14"/>
        <v>0</v>
      </c>
      <c r="G30" s="96">
        <f t="shared" si="14"/>
        <v>0</v>
      </c>
      <c r="H30" s="96">
        <f t="shared" si="14"/>
        <v>0</v>
      </c>
      <c r="I30" s="96">
        <f t="shared" si="14"/>
        <v>0</v>
      </c>
      <c r="J30" s="96">
        <f t="shared" si="14"/>
        <v>0</v>
      </c>
      <c r="K30" s="96">
        <f t="shared" si="14"/>
        <v>0</v>
      </c>
      <c r="L30" s="96">
        <f t="shared" si="14"/>
        <v>0</v>
      </c>
      <c r="M30" s="96">
        <f t="shared" si="14"/>
        <v>0</v>
      </c>
      <c r="N30" s="96">
        <f t="shared" si="14"/>
        <v>0</v>
      </c>
      <c r="O30" s="96">
        <f t="shared" si="14"/>
        <v>0</v>
      </c>
      <c r="P30" s="96">
        <f t="shared" si="14"/>
        <v>0</v>
      </c>
      <c r="Q30" s="96">
        <f t="shared" si="14"/>
        <v>0</v>
      </c>
      <c r="R30" s="96">
        <f t="shared" si="14"/>
        <v>0</v>
      </c>
      <c r="S30" s="96">
        <f t="shared" si="14"/>
        <v>0</v>
      </c>
      <c r="T30" s="96">
        <f t="shared" si="14"/>
        <v>0</v>
      </c>
      <c r="U30" s="96">
        <f t="shared" si="14"/>
        <v>0</v>
      </c>
      <c r="V30" s="96">
        <f t="shared" si="14"/>
        <v>0</v>
      </c>
      <c r="W30" s="96">
        <f t="shared" si="14"/>
        <v>0</v>
      </c>
      <c r="X30" s="96">
        <f t="shared" si="14"/>
        <v>0</v>
      </c>
      <c r="Y30" s="96">
        <f t="shared" si="14"/>
        <v>0</v>
      </c>
      <c r="Z30" s="96">
        <f t="shared" si="14"/>
        <v>0</v>
      </c>
      <c r="AA30" s="96">
        <f t="shared" si="14"/>
        <v>0</v>
      </c>
      <c r="AB30" s="96">
        <f t="shared" si="14"/>
        <v>0</v>
      </c>
      <c r="AC30" s="96">
        <f t="shared" si="14"/>
        <v>0</v>
      </c>
      <c r="AD30" s="96">
        <f t="shared" si="14"/>
        <v>0</v>
      </c>
      <c r="AE30" s="96">
        <f t="shared" si="14"/>
        <v>0</v>
      </c>
      <c r="AF30" s="96">
        <f t="shared" si="14"/>
        <v>0</v>
      </c>
      <c r="AG30" s="96">
        <f t="shared" si="14"/>
        <v>0</v>
      </c>
      <c r="AH30" s="96">
        <f t="shared" si="14"/>
        <v>0</v>
      </c>
      <c r="AI30" s="96">
        <f t="shared" si="14"/>
        <v>0</v>
      </c>
      <c r="AJ30" s="96">
        <f t="shared" si="14"/>
        <v>0</v>
      </c>
      <c r="AK30" s="96">
        <f t="shared" si="14"/>
        <v>0</v>
      </c>
      <c r="AL30" s="96">
        <f t="shared" si="14"/>
        <v>0</v>
      </c>
      <c r="AM30" s="96">
        <f t="shared" si="14"/>
        <v>0</v>
      </c>
      <c r="AN30" s="96">
        <f t="shared" si="14"/>
        <v>0</v>
      </c>
      <c r="AO30" s="96">
        <f t="shared" si="14"/>
        <v>0</v>
      </c>
      <c r="AP30" s="96">
        <f t="shared" si="14"/>
        <v>0</v>
      </c>
      <c r="AQ30" s="96">
        <f t="shared" si="14"/>
        <v>0</v>
      </c>
      <c r="AR30" s="96">
        <f t="shared" si="14"/>
        <v>0</v>
      </c>
      <c r="AS30" s="96">
        <f t="shared" si="14"/>
        <v>0</v>
      </c>
      <c r="AT30" s="96">
        <f t="shared" si="14"/>
        <v>0</v>
      </c>
      <c r="AU30" s="96">
        <f t="shared" si="14"/>
        <v>0</v>
      </c>
      <c r="AV30" s="96">
        <f t="shared" si="14"/>
        <v>0</v>
      </c>
      <c r="AW30" s="96">
        <f t="shared" si="14"/>
        <v>0</v>
      </c>
      <c r="AX30" s="96">
        <f t="shared" si="14"/>
        <v>0</v>
      </c>
      <c r="AY30" s="96">
        <f t="shared" si="14"/>
        <v>0</v>
      </c>
    </row>
    <row r="31" spans="1:51" ht="13.5" customHeight="1">
      <c r="A31" s="108" t="s">
        <v>22</v>
      </c>
      <c r="B31" s="108" t="s">
        <v>149</v>
      </c>
      <c r="C31" s="97">
        <f>SUMIF($F$8:$AY$8,"SBC",$F31:$AY31)</f>
        <v>0</v>
      </c>
      <c r="D31" s="97">
        <f t="shared" si="1"/>
        <v>0</v>
      </c>
      <c r="E31" s="97">
        <f t="shared" si="2"/>
        <v>0</v>
      </c>
      <c r="F31" s="109"/>
      <c r="G31" s="97">
        <f t="shared" si="3"/>
        <v>0</v>
      </c>
      <c r="H31" s="109"/>
      <c r="I31" s="97">
        <f t="shared" si="4"/>
        <v>0</v>
      </c>
      <c r="J31" s="109"/>
      <c r="K31" s="97">
        <f t="shared" si="5"/>
        <v>0</v>
      </c>
      <c r="L31" s="109"/>
      <c r="M31" s="97">
        <f>L31</f>
        <v>0</v>
      </c>
      <c r="N31" s="109"/>
      <c r="O31" s="97">
        <f>N31</f>
        <v>0</v>
      </c>
      <c r="P31" s="109"/>
      <c r="Q31" s="97">
        <f>P31</f>
        <v>0</v>
      </c>
      <c r="R31" s="109"/>
      <c r="S31" s="97">
        <f>R31</f>
        <v>0</v>
      </c>
      <c r="T31" s="109"/>
      <c r="U31" s="97">
        <f>T31</f>
        <v>0</v>
      </c>
      <c r="V31" s="109"/>
      <c r="W31" s="97">
        <f>V31</f>
        <v>0</v>
      </c>
      <c r="X31" s="109"/>
      <c r="Y31" s="97">
        <f>X31</f>
        <v>0</v>
      </c>
      <c r="Z31" s="109"/>
      <c r="AA31" s="97">
        <f>Z31</f>
        <v>0</v>
      </c>
      <c r="AB31" s="109"/>
      <c r="AC31" s="97">
        <f>AB31</f>
        <v>0</v>
      </c>
      <c r="AD31" s="109"/>
      <c r="AE31" s="97">
        <f>AD31</f>
        <v>0</v>
      </c>
      <c r="AF31" s="109"/>
      <c r="AG31" s="97">
        <f>AF31</f>
        <v>0</v>
      </c>
      <c r="AH31" s="109"/>
      <c r="AI31" s="97">
        <f>AH31</f>
        <v>0</v>
      </c>
      <c r="AJ31" s="109"/>
      <c r="AK31" s="97">
        <f>AJ31</f>
        <v>0</v>
      </c>
      <c r="AL31" s="109"/>
      <c r="AM31" s="97">
        <f>AL31</f>
        <v>0</v>
      </c>
      <c r="AN31" s="109"/>
      <c r="AO31" s="97">
        <f>AN31</f>
        <v>0</v>
      </c>
      <c r="AP31" s="109"/>
      <c r="AQ31" s="97">
        <f>AP31</f>
        <v>0</v>
      </c>
      <c r="AR31" s="109"/>
      <c r="AS31" s="97">
        <f>AR31</f>
        <v>0</v>
      </c>
      <c r="AT31" s="109"/>
      <c r="AU31" s="97">
        <f>AT31</f>
        <v>0</v>
      </c>
      <c r="AV31" s="109"/>
      <c r="AW31" s="97">
        <f>AV31</f>
        <v>0</v>
      </c>
      <c r="AX31" s="109"/>
      <c r="AY31" s="97">
        <f t="shared" si="6"/>
        <v>0</v>
      </c>
    </row>
    <row r="32" spans="1:51" ht="13.5" customHeight="1">
      <c r="A32" s="108" t="s">
        <v>27</v>
      </c>
      <c r="B32" s="108" t="s">
        <v>11</v>
      </c>
      <c r="C32" s="97">
        <f>SUMIF($F$8:$AY$8,"SBC",$F32:$AY32)</f>
        <v>0</v>
      </c>
      <c r="D32" s="97">
        <f t="shared" si="1"/>
        <v>0</v>
      </c>
      <c r="E32" s="97">
        <f t="shared" si="2"/>
        <v>0</v>
      </c>
      <c r="F32" s="109"/>
      <c r="G32" s="97">
        <f t="shared" si="3"/>
        <v>0</v>
      </c>
      <c r="H32" s="109"/>
      <c r="I32" s="97">
        <f t="shared" si="4"/>
        <v>0</v>
      </c>
      <c r="J32" s="109"/>
      <c r="K32" s="97">
        <f t="shared" si="5"/>
        <v>0</v>
      </c>
      <c r="L32" s="109"/>
      <c r="M32" s="97">
        <f>L32</f>
        <v>0</v>
      </c>
      <c r="N32" s="109"/>
      <c r="O32" s="97">
        <f>N32</f>
        <v>0</v>
      </c>
      <c r="P32" s="109"/>
      <c r="Q32" s="97">
        <f>P32</f>
        <v>0</v>
      </c>
      <c r="R32" s="109"/>
      <c r="S32" s="97">
        <f>R32</f>
        <v>0</v>
      </c>
      <c r="T32" s="109"/>
      <c r="U32" s="97">
        <f>T32</f>
        <v>0</v>
      </c>
      <c r="V32" s="109"/>
      <c r="W32" s="97">
        <f>V32</f>
        <v>0</v>
      </c>
      <c r="X32" s="109"/>
      <c r="Y32" s="97">
        <f>X32</f>
        <v>0</v>
      </c>
      <c r="Z32" s="109"/>
      <c r="AA32" s="97">
        <f>Z32</f>
        <v>0</v>
      </c>
      <c r="AB32" s="109"/>
      <c r="AC32" s="97">
        <f>AB32</f>
        <v>0</v>
      </c>
      <c r="AD32" s="109"/>
      <c r="AE32" s="97">
        <f>AD32</f>
        <v>0</v>
      </c>
      <c r="AF32" s="109"/>
      <c r="AG32" s="97">
        <f>AF32</f>
        <v>0</v>
      </c>
      <c r="AH32" s="109"/>
      <c r="AI32" s="97">
        <f>AH32</f>
        <v>0</v>
      </c>
      <c r="AJ32" s="109"/>
      <c r="AK32" s="97">
        <f>AJ32</f>
        <v>0</v>
      </c>
      <c r="AL32" s="109"/>
      <c r="AM32" s="97">
        <f>AL32</f>
        <v>0</v>
      </c>
      <c r="AN32" s="109"/>
      <c r="AO32" s="97">
        <f>AN32</f>
        <v>0</v>
      </c>
      <c r="AP32" s="109"/>
      <c r="AQ32" s="97">
        <f>AP32</f>
        <v>0</v>
      </c>
      <c r="AR32" s="109"/>
      <c r="AS32" s="97">
        <f>AR32</f>
        <v>0</v>
      </c>
      <c r="AT32" s="109"/>
      <c r="AU32" s="97">
        <f>AT32</f>
        <v>0</v>
      </c>
      <c r="AV32" s="109"/>
      <c r="AW32" s="97">
        <f>AV32</f>
        <v>0</v>
      </c>
      <c r="AX32" s="109"/>
      <c r="AY32" s="97">
        <f t="shared" si="6"/>
        <v>0</v>
      </c>
    </row>
    <row r="33" spans="1:51" ht="13.5" customHeight="1">
      <c r="A33" s="107">
        <v>3</v>
      </c>
      <c r="B33" s="107" t="s">
        <v>155</v>
      </c>
      <c r="C33" s="96">
        <f>SUM(C34:C35)</f>
        <v>0</v>
      </c>
      <c r="D33" s="96">
        <f aca="true" t="shared" si="15" ref="D33:AY33">SUM(D34:D35)</f>
        <v>0</v>
      </c>
      <c r="E33" s="96">
        <f t="shared" si="15"/>
        <v>0</v>
      </c>
      <c r="F33" s="96">
        <f t="shared" si="15"/>
        <v>0</v>
      </c>
      <c r="G33" s="96">
        <f t="shared" si="15"/>
        <v>0</v>
      </c>
      <c r="H33" s="96">
        <f t="shared" si="15"/>
        <v>0</v>
      </c>
      <c r="I33" s="96">
        <f t="shared" si="15"/>
        <v>0</v>
      </c>
      <c r="J33" s="96">
        <f t="shared" si="15"/>
        <v>0</v>
      </c>
      <c r="K33" s="96">
        <f t="shared" si="15"/>
        <v>0</v>
      </c>
      <c r="L33" s="96">
        <f t="shared" si="15"/>
        <v>0</v>
      </c>
      <c r="M33" s="96">
        <f t="shared" si="15"/>
        <v>0</v>
      </c>
      <c r="N33" s="96">
        <f t="shared" si="15"/>
        <v>0</v>
      </c>
      <c r="O33" s="96">
        <f t="shared" si="15"/>
        <v>0</v>
      </c>
      <c r="P33" s="96">
        <f t="shared" si="15"/>
        <v>0</v>
      </c>
      <c r="Q33" s="96">
        <f t="shared" si="15"/>
        <v>0</v>
      </c>
      <c r="R33" s="96">
        <f t="shared" si="15"/>
        <v>0</v>
      </c>
      <c r="S33" s="96">
        <f t="shared" si="15"/>
        <v>0</v>
      </c>
      <c r="T33" s="96">
        <f t="shared" si="15"/>
        <v>0</v>
      </c>
      <c r="U33" s="96">
        <f t="shared" si="15"/>
        <v>0</v>
      </c>
      <c r="V33" s="96">
        <f t="shared" si="15"/>
        <v>0</v>
      </c>
      <c r="W33" s="96">
        <f t="shared" si="15"/>
        <v>0</v>
      </c>
      <c r="X33" s="96">
        <f t="shared" si="15"/>
        <v>0</v>
      </c>
      <c r="Y33" s="96">
        <f t="shared" si="15"/>
        <v>0</v>
      </c>
      <c r="Z33" s="96">
        <f t="shared" si="15"/>
        <v>0</v>
      </c>
      <c r="AA33" s="96">
        <f t="shared" si="15"/>
        <v>0</v>
      </c>
      <c r="AB33" s="96">
        <f t="shared" si="15"/>
        <v>0</v>
      </c>
      <c r="AC33" s="96">
        <f t="shared" si="15"/>
        <v>0</v>
      </c>
      <c r="AD33" s="96">
        <f t="shared" si="15"/>
        <v>0</v>
      </c>
      <c r="AE33" s="96">
        <f t="shared" si="15"/>
        <v>0</v>
      </c>
      <c r="AF33" s="96">
        <f t="shared" si="15"/>
        <v>0</v>
      </c>
      <c r="AG33" s="96">
        <f t="shared" si="15"/>
        <v>0</v>
      </c>
      <c r="AH33" s="96">
        <f t="shared" si="15"/>
        <v>0</v>
      </c>
      <c r="AI33" s="96">
        <f t="shared" si="15"/>
        <v>0</v>
      </c>
      <c r="AJ33" s="96">
        <f t="shared" si="15"/>
        <v>0</v>
      </c>
      <c r="AK33" s="96">
        <f t="shared" si="15"/>
        <v>0</v>
      </c>
      <c r="AL33" s="96">
        <f t="shared" si="15"/>
        <v>0</v>
      </c>
      <c r="AM33" s="96">
        <f t="shared" si="15"/>
        <v>0</v>
      </c>
      <c r="AN33" s="96">
        <f t="shared" si="15"/>
        <v>0</v>
      </c>
      <c r="AO33" s="96">
        <f t="shared" si="15"/>
        <v>0</v>
      </c>
      <c r="AP33" s="96">
        <f t="shared" si="15"/>
        <v>0</v>
      </c>
      <c r="AQ33" s="96">
        <f t="shared" si="15"/>
        <v>0</v>
      </c>
      <c r="AR33" s="96">
        <f t="shared" si="15"/>
        <v>0</v>
      </c>
      <c r="AS33" s="96">
        <f t="shared" si="15"/>
        <v>0</v>
      </c>
      <c r="AT33" s="96">
        <f t="shared" si="15"/>
        <v>0</v>
      </c>
      <c r="AU33" s="96">
        <f t="shared" si="15"/>
        <v>0</v>
      </c>
      <c r="AV33" s="96">
        <f t="shared" si="15"/>
        <v>0</v>
      </c>
      <c r="AW33" s="96">
        <f t="shared" si="15"/>
        <v>0</v>
      </c>
      <c r="AX33" s="96">
        <f t="shared" si="15"/>
        <v>0</v>
      </c>
      <c r="AY33" s="96">
        <f t="shared" si="15"/>
        <v>0</v>
      </c>
    </row>
    <row r="34" spans="1:51" ht="13.5" customHeight="1">
      <c r="A34" s="108" t="s">
        <v>32</v>
      </c>
      <c r="B34" s="108" t="s">
        <v>149</v>
      </c>
      <c r="C34" s="97">
        <f>SUMIF($F$8:$AY$8,"SBC",$F34:$AY34)</f>
        <v>0</v>
      </c>
      <c r="D34" s="97">
        <f t="shared" si="1"/>
        <v>0</v>
      </c>
      <c r="E34" s="97">
        <f t="shared" si="2"/>
        <v>0</v>
      </c>
      <c r="F34" s="109"/>
      <c r="G34" s="97">
        <f t="shared" si="3"/>
        <v>0</v>
      </c>
      <c r="H34" s="109"/>
      <c r="I34" s="97">
        <f t="shared" si="4"/>
        <v>0</v>
      </c>
      <c r="J34" s="109"/>
      <c r="K34" s="97">
        <f t="shared" si="5"/>
        <v>0</v>
      </c>
      <c r="L34" s="109"/>
      <c r="M34" s="97">
        <f aca="true" t="shared" si="16" ref="M34:M53">L34</f>
        <v>0</v>
      </c>
      <c r="N34" s="109"/>
      <c r="O34" s="97">
        <f aca="true" t="shared" si="17" ref="O34:O53">N34</f>
        <v>0</v>
      </c>
      <c r="P34" s="109"/>
      <c r="Q34" s="97">
        <f aca="true" t="shared" si="18" ref="Q34:Q53">P34</f>
        <v>0</v>
      </c>
      <c r="R34" s="109"/>
      <c r="S34" s="97">
        <f aca="true" t="shared" si="19" ref="S34:S53">R34</f>
        <v>0</v>
      </c>
      <c r="T34" s="109"/>
      <c r="U34" s="97">
        <f aca="true" t="shared" si="20" ref="U34:U53">T34</f>
        <v>0</v>
      </c>
      <c r="V34" s="109"/>
      <c r="W34" s="97">
        <f aca="true" t="shared" si="21" ref="W34:W53">V34</f>
        <v>0</v>
      </c>
      <c r="X34" s="109"/>
      <c r="Y34" s="97">
        <f aca="true" t="shared" si="22" ref="Y34:Y53">X34</f>
        <v>0</v>
      </c>
      <c r="Z34" s="109"/>
      <c r="AA34" s="97">
        <f aca="true" t="shared" si="23" ref="AA34:AA53">Z34</f>
        <v>0</v>
      </c>
      <c r="AB34" s="109"/>
      <c r="AC34" s="97">
        <f aca="true" t="shared" si="24" ref="AC34:AC53">AB34</f>
        <v>0</v>
      </c>
      <c r="AD34" s="109"/>
      <c r="AE34" s="97">
        <f aca="true" t="shared" si="25" ref="AE34:AE53">AD34</f>
        <v>0</v>
      </c>
      <c r="AF34" s="109"/>
      <c r="AG34" s="97">
        <f aca="true" t="shared" si="26" ref="AG34:AG53">AF34</f>
        <v>0</v>
      </c>
      <c r="AH34" s="109"/>
      <c r="AI34" s="97">
        <f aca="true" t="shared" si="27" ref="AI34:AI53">AH34</f>
        <v>0</v>
      </c>
      <c r="AJ34" s="109"/>
      <c r="AK34" s="97">
        <f aca="true" t="shared" si="28" ref="AK34:AK53">AJ34</f>
        <v>0</v>
      </c>
      <c r="AL34" s="109"/>
      <c r="AM34" s="97">
        <f aca="true" t="shared" si="29" ref="AM34:AM53">AL34</f>
        <v>0</v>
      </c>
      <c r="AN34" s="109"/>
      <c r="AO34" s="97">
        <f aca="true" t="shared" si="30" ref="AO34:AO53">AN34</f>
        <v>0</v>
      </c>
      <c r="AP34" s="109"/>
      <c r="AQ34" s="97">
        <f aca="true" t="shared" si="31" ref="AQ34:AQ53">AP34</f>
        <v>0</v>
      </c>
      <c r="AR34" s="109"/>
      <c r="AS34" s="97">
        <f aca="true" t="shared" si="32" ref="AS34:AS53">AR34</f>
        <v>0</v>
      </c>
      <c r="AT34" s="109"/>
      <c r="AU34" s="97">
        <f aca="true" t="shared" si="33" ref="AU34:AU53">AT34</f>
        <v>0</v>
      </c>
      <c r="AV34" s="109"/>
      <c r="AW34" s="97">
        <f aca="true" t="shared" si="34" ref="AW34:AW53">AV34</f>
        <v>0</v>
      </c>
      <c r="AX34" s="109"/>
      <c r="AY34" s="97">
        <f t="shared" si="6"/>
        <v>0</v>
      </c>
    </row>
    <row r="35" spans="1:51" ht="13.5" customHeight="1">
      <c r="A35" s="110" t="s">
        <v>33</v>
      </c>
      <c r="B35" s="110" t="s">
        <v>11</v>
      </c>
      <c r="C35" s="98">
        <f>SUMIF($F$8:$AY$8,"SBC",$F35:$AY35)</f>
        <v>0</v>
      </c>
      <c r="D35" s="98">
        <f t="shared" si="1"/>
        <v>0</v>
      </c>
      <c r="E35" s="98">
        <f t="shared" si="2"/>
        <v>0</v>
      </c>
      <c r="F35" s="111"/>
      <c r="G35" s="98">
        <f t="shared" si="3"/>
        <v>0</v>
      </c>
      <c r="H35" s="111"/>
      <c r="I35" s="98">
        <f t="shared" si="4"/>
        <v>0</v>
      </c>
      <c r="J35" s="111"/>
      <c r="K35" s="98">
        <f t="shared" si="5"/>
        <v>0</v>
      </c>
      <c r="L35" s="111"/>
      <c r="M35" s="98">
        <f t="shared" si="16"/>
        <v>0</v>
      </c>
      <c r="N35" s="111"/>
      <c r="O35" s="98">
        <f t="shared" si="17"/>
        <v>0</v>
      </c>
      <c r="P35" s="111"/>
      <c r="Q35" s="98">
        <f t="shared" si="18"/>
        <v>0</v>
      </c>
      <c r="R35" s="111"/>
      <c r="S35" s="98">
        <f t="shared" si="19"/>
        <v>0</v>
      </c>
      <c r="T35" s="111"/>
      <c r="U35" s="98">
        <f t="shared" si="20"/>
        <v>0</v>
      </c>
      <c r="V35" s="111"/>
      <c r="W35" s="98">
        <f t="shared" si="21"/>
        <v>0</v>
      </c>
      <c r="X35" s="111"/>
      <c r="Y35" s="98">
        <f t="shared" si="22"/>
        <v>0</v>
      </c>
      <c r="Z35" s="111"/>
      <c r="AA35" s="98">
        <f t="shared" si="23"/>
        <v>0</v>
      </c>
      <c r="AB35" s="111"/>
      <c r="AC35" s="98">
        <f t="shared" si="24"/>
        <v>0</v>
      </c>
      <c r="AD35" s="111"/>
      <c r="AE35" s="98">
        <f t="shared" si="25"/>
        <v>0</v>
      </c>
      <c r="AF35" s="111"/>
      <c r="AG35" s="98">
        <f t="shared" si="26"/>
        <v>0</v>
      </c>
      <c r="AH35" s="111"/>
      <c r="AI35" s="98">
        <f t="shared" si="27"/>
        <v>0</v>
      </c>
      <c r="AJ35" s="111"/>
      <c r="AK35" s="98">
        <f t="shared" si="28"/>
        <v>0</v>
      </c>
      <c r="AL35" s="111"/>
      <c r="AM35" s="98">
        <f t="shared" si="29"/>
        <v>0</v>
      </c>
      <c r="AN35" s="111"/>
      <c r="AO35" s="98">
        <f t="shared" si="30"/>
        <v>0</v>
      </c>
      <c r="AP35" s="111"/>
      <c r="AQ35" s="98">
        <f t="shared" si="31"/>
        <v>0</v>
      </c>
      <c r="AR35" s="111"/>
      <c r="AS35" s="98">
        <f t="shared" si="32"/>
        <v>0</v>
      </c>
      <c r="AT35" s="111"/>
      <c r="AU35" s="98">
        <f t="shared" si="33"/>
        <v>0</v>
      </c>
      <c r="AV35" s="111"/>
      <c r="AW35" s="98">
        <f t="shared" si="34"/>
        <v>0</v>
      </c>
      <c r="AX35" s="111"/>
      <c r="AY35" s="98">
        <f t="shared" si="6"/>
        <v>0</v>
      </c>
    </row>
    <row r="36" spans="1:51" ht="15" customHeight="1" hidden="1">
      <c r="A36" s="112">
        <v>4</v>
      </c>
      <c r="B36" s="113" t="s">
        <v>163</v>
      </c>
      <c r="C36" s="94">
        <f>SUM(C37:C53)</f>
        <v>0</v>
      </c>
      <c r="D36" s="95">
        <f t="shared" si="1"/>
        <v>0</v>
      </c>
      <c r="E36" s="95">
        <f t="shared" si="2"/>
        <v>0</v>
      </c>
      <c r="F36" s="114"/>
      <c r="G36" s="95">
        <f t="shared" si="3"/>
        <v>0</v>
      </c>
      <c r="H36" s="114"/>
      <c r="I36" s="95">
        <f t="shared" si="4"/>
        <v>0</v>
      </c>
      <c r="J36" s="114"/>
      <c r="K36" s="95">
        <f t="shared" si="5"/>
        <v>0</v>
      </c>
      <c r="L36" s="114"/>
      <c r="M36" s="95">
        <f t="shared" si="16"/>
        <v>0</v>
      </c>
      <c r="N36" s="114"/>
      <c r="O36" s="95">
        <f t="shared" si="17"/>
        <v>0</v>
      </c>
      <c r="P36" s="114"/>
      <c r="Q36" s="95">
        <f t="shared" si="18"/>
        <v>0</v>
      </c>
      <c r="R36" s="114"/>
      <c r="S36" s="95">
        <f t="shared" si="19"/>
        <v>0</v>
      </c>
      <c r="T36" s="114"/>
      <c r="U36" s="95">
        <f t="shared" si="20"/>
        <v>0</v>
      </c>
      <c r="V36" s="114"/>
      <c r="W36" s="95">
        <f t="shared" si="21"/>
        <v>0</v>
      </c>
      <c r="X36" s="114"/>
      <c r="Y36" s="95">
        <f t="shared" si="22"/>
        <v>0</v>
      </c>
      <c r="Z36" s="114"/>
      <c r="AA36" s="95">
        <f t="shared" si="23"/>
        <v>0</v>
      </c>
      <c r="AB36" s="114"/>
      <c r="AC36" s="95">
        <f t="shared" si="24"/>
        <v>0</v>
      </c>
      <c r="AD36" s="114"/>
      <c r="AE36" s="95">
        <f t="shared" si="25"/>
        <v>0</v>
      </c>
      <c r="AF36" s="114"/>
      <c r="AG36" s="95">
        <f t="shared" si="26"/>
        <v>0</v>
      </c>
      <c r="AH36" s="114"/>
      <c r="AI36" s="95">
        <f t="shared" si="27"/>
        <v>0</v>
      </c>
      <c r="AJ36" s="114"/>
      <c r="AK36" s="95">
        <f t="shared" si="28"/>
        <v>0</v>
      </c>
      <c r="AL36" s="114"/>
      <c r="AM36" s="95">
        <f t="shared" si="29"/>
        <v>0</v>
      </c>
      <c r="AN36" s="114"/>
      <c r="AO36" s="95">
        <f t="shared" si="30"/>
        <v>0</v>
      </c>
      <c r="AP36" s="114"/>
      <c r="AQ36" s="95">
        <f t="shared" si="31"/>
        <v>0</v>
      </c>
      <c r="AR36" s="114"/>
      <c r="AS36" s="95">
        <f t="shared" si="32"/>
        <v>0</v>
      </c>
      <c r="AT36" s="114"/>
      <c r="AU36" s="95">
        <f t="shared" si="33"/>
        <v>0</v>
      </c>
      <c r="AV36" s="114"/>
      <c r="AW36" s="95">
        <f t="shared" si="34"/>
        <v>0</v>
      </c>
      <c r="AX36" s="114"/>
      <c r="AY36" s="95">
        <f t="shared" si="6"/>
        <v>0</v>
      </c>
    </row>
    <row r="37" spans="1:51" ht="26.25" customHeight="1" hidden="1">
      <c r="A37" s="115" t="s">
        <v>164</v>
      </c>
      <c r="B37" s="116" t="s">
        <v>191</v>
      </c>
      <c r="C37" s="95">
        <f>SUMIF($F$8:$AY$8,"SBC",$F37:$AY37)</f>
        <v>0</v>
      </c>
      <c r="D37" s="95">
        <f t="shared" si="1"/>
        <v>0</v>
      </c>
      <c r="E37" s="95">
        <f t="shared" si="2"/>
        <v>0</v>
      </c>
      <c r="F37" s="114"/>
      <c r="G37" s="95">
        <f t="shared" si="3"/>
        <v>0</v>
      </c>
      <c r="H37" s="114"/>
      <c r="I37" s="95">
        <f t="shared" si="4"/>
        <v>0</v>
      </c>
      <c r="J37" s="114"/>
      <c r="K37" s="95">
        <f t="shared" si="5"/>
        <v>0</v>
      </c>
      <c r="L37" s="114"/>
      <c r="M37" s="95">
        <f t="shared" si="16"/>
        <v>0</v>
      </c>
      <c r="N37" s="114"/>
      <c r="O37" s="95">
        <f t="shared" si="17"/>
        <v>0</v>
      </c>
      <c r="P37" s="114"/>
      <c r="Q37" s="95">
        <f t="shared" si="18"/>
        <v>0</v>
      </c>
      <c r="R37" s="114"/>
      <c r="S37" s="95">
        <f t="shared" si="19"/>
        <v>0</v>
      </c>
      <c r="T37" s="114"/>
      <c r="U37" s="95">
        <f t="shared" si="20"/>
        <v>0</v>
      </c>
      <c r="V37" s="114"/>
      <c r="W37" s="95">
        <f t="shared" si="21"/>
        <v>0</v>
      </c>
      <c r="X37" s="114"/>
      <c r="Y37" s="95">
        <f t="shared" si="22"/>
        <v>0</v>
      </c>
      <c r="Z37" s="114"/>
      <c r="AA37" s="95">
        <f t="shared" si="23"/>
        <v>0</v>
      </c>
      <c r="AB37" s="114"/>
      <c r="AC37" s="95">
        <f t="shared" si="24"/>
        <v>0</v>
      </c>
      <c r="AD37" s="114"/>
      <c r="AE37" s="95">
        <f t="shared" si="25"/>
        <v>0</v>
      </c>
      <c r="AF37" s="114"/>
      <c r="AG37" s="95">
        <f t="shared" si="26"/>
        <v>0</v>
      </c>
      <c r="AH37" s="114"/>
      <c r="AI37" s="95">
        <f t="shared" si="27"/>
        <v>0</v>
      </c>
      <c r="AJ37" s="114"/>
      <c r="AK37" s="95">
        <f t="shared" si="28"/>
        <v>0</v>
      </c>
      <c r="AL37" s="114"/>
      <c r="AM37" s="95">
        <f t="shared" si="29"/>
        <v>0</v>
      </c>
      <c r="AN37" s="114"/>
      <c r="AO37" s="95">
        <f t="shared" si="30"/>
        <v>0</v>
      </c>
      <c r="AP37" s="114"/>
      <c r="AQ37" s="95">
        <f t="shared" si="31"/>
        <v>0</v>
      </c>
      <c r="AR37" s="114"/>
      <c r="AS37" s="95">
        <f t="shared" si="32"/>
        <v>0</v>
      </c>
      <c r="AT37" s="114"/>
      <c r="AU37" s="95">
        <f t="shared" si="33"/>
        <v>0</v>
      </c>
      <c r="AV37" s="114"/>
      <c r="AW37" s="95">
        <f t="shared" si="34"/>
        <v>0</v>
      </c>
      <c r="AX37" s="114"/>
      <c r="AY37" s="95">
        <f t="shared" si="6"/>
        <v>0</v>
      </c>
    </row>
    <row r="38" spans="1:51" ht="26.25" customHeight="1" hidden="1">
      <c r="A38" s="115" t="s">
        <v>165</v>
      </c>
      <c r="B38" s="117" t="s">
        <v>192</v>
      </c>
      <c r="C38" s="95">
        <f>SUMIF($F$8:$AY$8,"SBC",$F38:$AY38)</f>
        <v>0</v>
      </c>
      <c r="D38" s="95">
        <f t="shared" si="1"/>
        <v>0</v>
      </c>
      <c r="E38" s="95">
        <f t="shared" si="2"/>
        <v>0</v>
      </c>
      <c r="F38" s="114"/>
      <c r="G38" s="95">
        <f t="shared" si="3"/>
        <v>0</v>
      </c>
      <c r="H38" s="114"/>
      <c r="I38" s="95">
        <f t="shared" si="4"/>
        <v>0</v>
      </c>
      <c r="J38" s="114"/>
      <c r="K38" s="95">
        <f t="shared" si="5"/>
        <v>0</v>
      </c>
      <c r="L38" s="114"/>
      <c r="M38" s="95">
        <f t="shared" si="16"/>
        <v>0</v>
      </c>
      <c r="N38" s="114"/>
      <c r="O38" s="95">
        <f t="shared" si="17"/>
        <v>0</v>
      </c>
      <c r="P38" s="114"/>
      <c r="Q38" s="95">
        <f t="shared" si="18"/>
        <v>0</v>
      </c>
      <c r="R38" s="114"/>
      <c r="S38" s="95">
        <f t="shared" si="19"/>
        <v>0</v>
      </c>
      <c r="T38" s="114"/>
      <c r="U38" s="95">
        <f t="shared" si="20"/>
        <v>0</v>
      </c>
      <c r="V38" s="114"/>
      <c r="W38" s="95">
        <f t="shared" si="21"/>
        <v>0</v>
      </c>
      <c r="X38" s="114"/>
      <c r="Y38" s="95">
        <f t="shared" si="22"/>
        <v>0</v>
      </c>
      <c r="Z38" s="114"/>
      <c r="AA38" s="95">
        <f t="shared" si="23"/>
        <v>0</v>
      </c>
      <c r="AB38" s="114"/>
      <c r="AC38" s="95">
        <f t="shared" si="24"/>
        <v>0</v>
      </c>
      <c r="AD38" s="114"/>
      <c r="AE38" s="95">
        <f t="shared" si="25"/>
        <v>0</v>
      </c>
      <c r="AF38" s="114"/>
      <c r="AG38" s="95">
        <f t="shared" si="26"/>
        <v>0</v>
      </c>
      <c r="AH38" s="114"/>
      <c r="AI38" s="95">
        <f t="shared" si="27"/>
        <v>0</v>
      </c>
      <c r="AJ38" s="114"/>
      <c r="AK38" s="95">
        <f t="shared" si="28"/>
        <v>0</v>
      </c>
      <c r="AL38" s="114"/>
      <c r="AM38" s="95">
        <f t="shared" si="29"/>
        <v>0</v>
      </c>
      <c r="AN38" s="114"/>
      <c r="AO38" s="95">
        <f t="shared" si="30"/>
        <v>0</v>
      </c>
      <c r="AP38" s="114"/>
      <c r="AQ38" s="95">
        <f t="shared" si="31"/>
        <v>0</v>
      </c>
      <c r="AR38" s="114"/>
      <c r="AS38" s="95">
        <f t="shared" si="32"/>
        <v>0</v>
      </c>
      <c r="AT38" s="114"/>
      <c r="AU38" s="95">
        <f t="shared" si="33"/>
        <v>0</v>
      </c>
      <c r="AV38" s="114"/>
      <c r="AW38" s="95">
        <f t="shared" si="34"/>
        <v>0</v>
      </c>
      <c r="AX38" s="114"/>
      <c r="AY38" s="95">
        <f t="shared" si="6"/>
        <v>0</v>
      </c>
    </row>
    <row r="39" spans="1:51" ht="26.25" customHeight="1" hidden="1">
      <c r="A39" s="115" t="s">
        <v>166</v>
      </c>
      <c r="B39" s="117" t="s">
        <v>193</v>
      </c>
      <c r="C39" s="95">
        <f aca="true" t="shared" si="35" ref="C39:C53">SUMIF($F$8:$AY$8,"SBC",$F39:$AY39)</f>
        <v>0</v>
      </c>
      <c r="D39" s="95">
        <f t="shared" si="1"/>
        <v>0</v>
      </c>
      <c r="E39" s="95">
        <f t="shared" si="2"/>
        <v>0</v>
      </c>
      <c r="F39" s="114"/>
      <c r="G39" s="95">
        <f t="shared" si="3"/>
        <v>0</v>
      </c>
      <c r="H39" s="114"/>
      <c r="I39" s="95">
        <f t="shared" si="4"/>
        <v>0</v>
      </c>
      <c r="J39" s="114"/>
      <c r="K39" s="95">
        <f t="shared" si="5"/>
        <v>0</v>
      </c>
      <c r="L39" s="114"/>
      <c r="M39" s="95">
        <f t="shared" si="16"/>
        <v>0</v>
      </c>
      <c r="N39" s="114"/>
      <c r="O39" s="95">
        <f t="shared" si="17"/>
        <v>0</v>
      </c>
      <c r="P39" s="114"/>
      <c r="Q39" s="95">
        <f t="shared" si="18"/>
        <v>0</v>
      </c>
      <c r="R39" s="114"/>
      <c r="S39" s="95">
        <f t="shared" si="19"/>
        <v>0</v>
      </c>
      <c r="T39" s="114"/>
      <c r="U39" s="95">
        <f t="shared" si="20"/>
        <v>0</v>
      </c>
      <c r="V39" s="114"/>
      <c r="W39" s="95">
        <f t="shared" si="21"/>
        <v>0</v>
      </c>
      <c r="X39" s="114"/>
      <c r="Y39" s="95">
        <f t="shared" si="22"/>
        <v>0</v>
      </c>
      <c r="Z39" s="114"/>
      <c r="AA39" s="95">
        <f t="shared" si="23"/>
        <v>0</v>
      </c>
      <c r="AB39" s="114"/>
      <c r="AC39" s="95">
        <f t="shared" si="24"/>
        <v>0</v>
      </c>
      <c r="AD39" s="114"/>
      <c r="AE39" s="95">
        <f t="shared" si="25"/>
        <v>0</v>
      </c>
      <c r="AF39" s="114"/>
      <c r="AG39" s="95">
        <f t="shared" si="26"/>
        <v>0</v>
      </c>
      <c r="AH39" s="114"/>
      <c r="AI39" s="95">
        <f t="shared" si="27"/>
        <v>0</v>
      </c>
      <c r="AJ39" s="114"/>
      <c r="AK39" s="95">
        <f t="shared" si="28"/>
        <v>0</v>
      </c>
      <c r="AL39" s="114"/>
      <c r="AM39" s="95">
        <f t="shared" si="29"/>
        <v>0</v>
      </c>
      <c r="AN39" s="114"/>
      <c r="AO39" s="95">
        <f t="shared" si="30"/>
        <v>0</v>
      </c>
      <c r="AP39" s="114"/>
      <c r="AQ39" s="95">
        <f t="shared" si="31"/>
        <v>0</v>
      </c>
      <c r="AR39" s="114"/>
      <c r="AS39" s="95">
        <f t="shared" si="32"/>
        <v>0</v>
      </c>
      <c r="AT39" s="114"/>
      <c r="AU39" s="95">
        <f t="shared" si="33"/>
        <v>0</v>
      </c>
      <c r="AV39" s="114"/>
      <c r="AW39" s="95">
        <f t="shared" si="34"/>
        <v>0</v>
      </c>
      <c r="AX39" s="114"/>
      <c r="AY39" s="95">
        <f t="shared" si="6"/>
        <v>0</v>
      </c>
    </row>
    <row r="40" spans="1:51" ht="26.25" customHeight="1" hidden="1">
      <c r="A40" s="115" t="s">
        <v>167</v>
      </c>
      <c r="B40" s="118" t="s">
        <v>194</v>
      </c>
      <c r="C40" s="95">
        <f t="shared" si="35"/>
        <v>0</v>
      </c>
      <c r="D40" s="95">
        <f t="shared" si="1"/>
        <v>0</v>
      </c>
      <c r="E40" s="95">
        <f t="shared" si="2"/>
        <v>0</v>
      </c>
      <c r="F40" s="114"/>
      <c r="G40" s="95">
        <f t="shared" si="3"/>
        <v>0</v>
      </c>
      <c r="H40" s="114"/>
      <c r="I40" s="95">
        <f t="shared" si="4"/>
        <v>0</v>
      </c>
      <c r="J40" s="114"/>
      <c r="K40" s="95">
        <f t="shared" si="5"/>
        <v>0</v>
      </c>
      <c r="L40" s="114"/>
      <c r="M40" s="95">
        <f t="shared" si="16"/>
        <v>0</v>
      </c>
      <c r="N40" s="114"/>
      <c r="O40" s="95">
        <f t="shared" si="17"/>
        <v>0</v>
      </c>
      <c r="P40" s="114"/>
      <c r="Q40" s="95">
        <f t="shared" si="18"/>
        <v>0</v>
      </c>
      <c r="R40" s="114"/>
      <c r="S40" s="95">
        <f t="shared" si="19"/>
        <v>0</v>
      </c>
      <c r="T40" s="114"/>
      <c r="U40" s="95">
        <f t="shared" si="20"/>
        <v>0</v>
      </c>
      <c r="V40" s="114"/>
      <c r="W40" s="95">
        <f t="shared" si="21"/>
        <v>0</v>
      </c>
      <c r="X40" s="114"/>
      <c r="Y40" s="95">
        <f t="shared" si="22"/>
        <v>0</v>
      </c>
      <c r="Z40" s="114"/>
      <c r="AA40" s="95">
        <f t="shared" si="23"/>
        <v>0</v>
      </c>
      <c r="AB40" s="114"/>
      <c r="AC40" s="95">
        <f t="shared" si="24"/>
        <v>0</v>
      </c>
      <c r="AD40" s="114"/>
      <c r="AE40" s="95">
        <f t="shared" si="25"/>
        <v>0</v>
      </c>
      <c r="AF40" s="114"/>
      <c r="AG40" s="95">
        <f t="shared" si="26"/>
        <v>0</v>
      </c>
      <c r="AH40" s="114"/>
      <c r="AI40" s="95">
        <f t="shared" si="27"/>
        <v>0</v>
      </c>
      <c r="AJ40" s="114"/>
      <c r="AK40" s="95">
        <f t="shared" si="28"/>
        <v>0</v>
      </c>
      <c r="AL40" s="114"/>
      <c r="AM40" s="95">
        <f t="shared" si="29"/>
        <v>0</v>
      </c>
      <c r="AN40" s="114"/>
      <c r="AO40" s="95">
        <f t="shared" si="30"/>
        <v>0</v>
      </c>
      <c r="AP40" s="114"/>
      <c r="AQ40" s="95">
        <f t="shared" si="31"/>
        <v>0</v>
      </c>
      <c r="AR40" s="114"/>
      <c r="AS40" s="95">
        <f t="shared" si="32"/>
        <v>0</v>
      </c>
      <c r="AT40" s="114"/>
      <c r="AU40" s="95">
        <f t="shared" si="33"/>
        <v>0</v>
      </c>
      <c r="AV40" s="114"/>
      <c r="AW40" s="95">
        <f t="shared" si="34"/>
        <v>0</v>
      </c>
      <c r="AX40" s="114"/>
      <c r="AY40" s="95">
        <f t="shared" si="6"/>
        <v>0</v>
      </c>
    </row>
    <row r="41" spans="1:51" ht="26.25" customHeight="1" hidden="1">
      <c r="A41" s="115" t="s">
        <v>168</v>
      </c>
      <c r="B41" s="117" t="s">
        <v>195</v>
      </c>
      <c r="C41" s="95">
        <f t="shared" si="35"/>
        <v>0</v>
      </c>
      <c r="D41" s="95">
        <f t="shared" si="1"/>
        <v>0</v>
      </c>
      <c r="E41" s="95">
        <f t="shared" si="2"/>
        <v>0</v>
      </c>
      <c r="F41" s="114"/>
      <c r="G41" s="95">
        <f t="shared" si="3"/>
        <v>0</v>
      </c>
      <c r="H41" s="114"/>
      <c r="I41" s="95">
        <f t="shared" si="4"/>
        <v>0</v>
      </c>
      <c r="J41" s="114"/>
      <c r="K41" s="95">
        <f t="shared" si="5"/>
        <v>0</v>
      </c>
      <c r="L41" s="114"/>
      <c r="M41" s="95">
        <f t="shared" si="16"/>
        <v>0</v>
      </c>
      <c r="N41" s="114"/>
      <c r="O41" s="95">
        <f t="shared" si="17"/>
        <v>0</v>
      </c>
      <c r="P41" s="114"/>
      <c r="Q41" s="95">
        <f t="shared" si="18"/>
        <v>0</v>
      </c>
      <c r="R41" s="114"/>
      <c r="S41" s="95">
        <f t="shared" si="19"/>
        <v>0</v>
      </c>
      <c r="T41" s="114"/>
      <c r="U41" s="95">
        <f t="shared" si="20"/>
        <v>0</v>
      </c>
      <c r="V41" s="114"/>
      <c r="W41" s="95">
        <f t="shared" si="21"/>
        <v>0</v>
      </c>
      <c r="X41" s="114"/>
      <c r="Y41" s="95">
        <f t="shared" si="22"/>
        <v>0</v>
      </c>
      <c r="Z41" s="114"/>
      <c r="AA41" s="95">
        <f t="shared" si="23"/>
        <v>0</v>
      </c>
      <c r="AB41" s="114"/>
      <c r="AC41" s="95">
        <f t="shared" si="24"/>
        <v>0</v>
      </c>
      <c r="AD41" s="114"/>
      <c r="AE41" s="95">
        <f t="shared" si="25"/>
        <v>0</v>
      </c>
      <c r="AF41" s="114"/>
      <c r="AG41" s="95">
        <f t="shared" si="26"/>
        <v>0</v>
      </c>
      <c r="AH41" s="114"/>
      <c r="AI41" s="95">
        <f t="shared" si="27"/>
        <v>0</v>
      </c>
      <c r="AJ41" s="114"/>
      <c r="AK41" s="95">
        <f t="shared" si="28"/>
        <v>0</v>
      </c>
      <c r="AL41" s="114"/>
      <c r="AM41" s="95">
        <f t="shared" si="29"/>
        <v>0</v>
      </c>
      <c r="AN41" s="114"/>
      <c r="AO41" s="95">
        <f t="shared" si="30"/>
        <v>0</v>
      </c>
      <c r="AP41" s="114"/>
      <c r="AQ41" s="95">
        <f t="shared" si="31"/>
        <v>0</v>
      </c>
      <c r="AR41" s="114"/>
      <c r="AS41" s="95">
        <f t="shared" si="32"/>
        <v>0</v>
      </c>
      <c r="AT41" s="114"/>
      <c r="AU41" s="95">
        <f t="shared" si="33"/>
        <v>0</v>
      </c>
      <c r="AV41" s="114"/>
      <c r="AW41" s="95">
        <f t="shared" si="34"/>
        <v>0</v>
      </c>
      <c r="AX41" s="114"/>
      <c r="AY41" s="95">
        <f t="shared" si="6"/>
        <v>0</v>
      </c>
    </row>
    <row r="42" spans="1:51" ht="26.25" customHeight="1" hidden="1">
      <c r="A42" s="115" t="s">
        <v>169</v>
      </c>
      <c r="B42" s="118" t="s">
        <v>196</v>
      </c>
      <c r="C42" s="95">
        <f t="shared" si="35"/>
        <v>0</v>
      </c>
      <c r="D42" s="95">
        <f t="shared" si="1"/>
        <v>0</v>
      </c>
      <c r="E42" s="95">
        <f t="shared" si="2"/>
        <v>0</v>
      </c>
      <c r="F42" s="114"/>
      <c r="G42" s="95">
        <f t="shared" si="3"/>
        <v>0</v>
      </c>
      <c r="H42" s="114"/>
      <c r="I42" s="95">
        <f t="shared" si="4"/>
        <v>0</v>
      </c>
      <c r="J42" s="114"/>
      <c r="K42" s="95">
        <f t="shared" si="5"/>
        <v>0</v>
      </c>
      <c r="L42" s="114"/>
      <c r="M42" s="95">
        <f t="shared" si="16"/>
        <v>0</v>
      </c>
      <c r="N42" s="114"/>
      <c r="O42" s="95">
        <f t="shared" si="17"/>
        <v>0</v>
      </c>
      <c r="P42" s="114"/>
      <c r="Q42" s="95">
        <f t="shared" si="18"/>
        <v>0</v>
      </c>
      <c r="R42" s="114"/>
      <c r="S42" s="95">
        <f t="shared" si="19"/>
        <v>0</v>
      </c>
      <c r="T42" s="114"/>
      <c r="U42" s="95">
        <f t="shared" si="20"/>
        <v>0</v>
      </c>
      <c r="V42" s="114"/>
      <c r="W42" s="95">
        <f t="shared" si="21"/>
        <v>0</v>
      </c>
      <c r="X42" s="114"/>
      <c r="Y42" s="95">
        <f t="shared" si="22"/>
        <v>0</v>
      </c>
      <c r="Z42" s="114"/>
      <c r="AA42" s="95">
        <f t="shared" si="23"/>
        <v>0</v>
      </c>
      <c r="AB42" s="114"/>
      <c r="AC42" s="95">
        <f t="shared" si="24"/>
        <v>0</v>
      </c>
      <c r="AD42" s="114"/>
      <c r="AE42" s="95">
        <f t="shared" si="25"/>
        <v>0</v>
      </c>
      <c r="AF42" s="114"/>
      <c r="AG42" s="95">
        <f t="shared" si="26"/>
        <v>0</v>
      </c>
      <c r="AH42" s="114"/>
      <c r="AI42" s="95">
        <f t="shared" si="27"/>
        <v>0</v>
      </c>
      <c r="AJ42" s="114"/>
      <c r="AK42" s="95">
        <f t="shared" si="28"/>
        <v>0</v>
      </c>
      <c r="AL42" s="114"/>
      <c r="AM42" s="95">
        <f t="shared" si="29"/>
        <v>0</v>
      </c>
      <c r="AN42" s="114"/>
      <c r="AO42" s="95">
        <f t="shared" si="30"/>
        <v>0</v>
      </c>
      <c r="AP42" s="114"/>
      <c r="AQ42" s="95">
        <f t="shared" si="31"/>
        <v>0</v>
      </c>
      <c r="AR42" s="114"/>
      <c r="AS42" s="95">
        <f t="shared" si="32"/>
        <v>0</v>
      </c>
      <c r="AT42" s="114"/>
      <c r="AU42" s="95">
        <f t="shared" si="33"/>
        <v>0</v>
      </c>
      <c r="AV42" s="114"/>
      <c r="AW42" s="95">
        <f t="shared" si="34"/>
        <v>0</v>
      </c>
      <c r="AX42" s="114"/>
      <c r="AY42" s="95">
        <f t="shared" si="6"/>
        <v>0</v>
      </c>
    </row>
    <row r="43" spans="1:51" ht="15" customHeight="1" hidden="1">
      <c r="A43" s="115" t="s">
        <v>170</v>
      </c>
      <c r="B43" s="117" t="s">
        <v>197</v>
      </c>
      <c r="C43" s="95">
        <f t="shared" si="35"/>
        <v>0</v>
      </c>
      <c r="D43" s="95">
        <f t="shared" si="1"/>
        <v>0</v>
      </c>
      <c r="E43" s="95">
        <f t="shared" si="2"/>
        <v>0</v>
      </c>
      <c r="F43" s="114"/>
      <c r="G43" s="95">
        <f t="shared" si="3"/>
        <v>0</v>
      </c>
      <c r="H43" s="114"/>
      <c r="I43" s="95">
        <f t="shared" si="4"/>
        <v>0</v>
      </c>
      <c r="J43" s="114"/>
      <c r="K43" s="95">
        <f t="shared" si="5"/>
        <v>0</v>
      </c>
      <c r="L43" s="114"/>
      <c r="M43" s="95">
        <f t="shared" si="16"/>
        <v>0</v>
      </c>
      <c r="N43" s="114"/>
      <c r="O43" s="95">
        <f t="shared" si="17"/>
        <v>0</v>
      </c>
      <c r="P43" s="114"/>
      <c r="Q43" s="95">
        <f t="shared" si="18"/>
        <v>0</v>
      </c>
      <c r="R43" s="114"/>
      <c r="S43" s="95">
        <f t="shared" si="19"/>
        <v>0</v>
      </c>
      <c r="T43" s="114"/>
      <c r="U43" s="95">
        <f t="shared" si="20"/>
        <v>0</v>
      </c>
      <c r="V43" s="114"/>
      <c r="W43" s="95">
        <f t="shared" si="21"/>
        <v>0</v>
      </c>
      <c r="X43" s="114"/>
      <c r="Y43" s="95">
        <f t="shared" si="22"/>
        <v>0</v>
      </c>
      <c r="Z43" s="114"/>
      <c r="AA43" s="95">
        <f t="shared" si="23"/>
        <v>0</v>
      </c>
      <c r="AB43" s="114"/>
      <c r="AC43" s="95">
        <f t="shared" si="24"/>
        <v>0</v>
      </c>
      <c r="AD43" s="114"/>
      <c r="AE43" s="95">
        <f t="shared" si="25"/>
        <v>0</v>
      </c>
      <c r="AF43" s="114"/>
      <c r="AG43" s="95">
        <f t="shared" si="26"/>
        <v>0</v>
      </c>
      <c r="AH43" s="114"/>
      <c r="AI43" s="95">
        <f t="shared" si="27"/>
        <v>0</v>
      </c>
      <c r="AJ43" s="114"/>
      <c r="AK43" s="95">
        <f t="shared" si="28"/>
        <v>0</v>
      </c>
      <c r="AL43" s="114"/>
      <c r="AM43" s="95">
        <f t="shared" si="29"/>
        <v>0</v>
      </c>
      <c r="AN43" s="114"/>
      <c r="AO43" s="95">
        <f t="shared" si="30"/>
        <v>0</v>
      </c>
      <c r="AP43" s="114"/>
      <c r="AQ43" s="95">
        <f t="shared" si="31"/>
        <v>0</v>
      </c>
      <c r="AR43" s="114"/>
      <c r="AS43" s="95">
        <f t="shared" si="32"/>
        <v>0</v>
      </c>
      <c r="AT43" s="114"/>
      <c r="AU43" s="95">
        <f t="shared" si="33"/>
        <v>0</v>
      </c>
      <c r="AV43" s="114"/>
      <c r="AW43" s="95">
        <f t="shared" si="34"/>
        <v>0</v>
      </c>
      <c r="AX43" s="114"/>
      <c r="AY43" s="95">
        <f t="shared" si="6"/>
        <v>0</v>
      </c>
    </row>
    <row r="44" spans="1:51" ht="15" customHeight="1" hidden="1">
      <c r="A44" s="115" t="s">
        <v>171</v>
      </c>
      <c r="B44" s="119" t="s">
        <v>172</v>
      </c>
      <c r="C44" s="95">
        <f t="shared" si="35"/>
        <v>0</v>
      </c>
      <c r="D44" s="95">
        <f t="shared" si="1"/>
        <v>0</v>
      </c>
      <c r="E44" s="95">
        <f t="shared" si="2"/>
        <v>0</v>
      </c>
      <c r="F44" s="114"/>
      <c r="G44" s="95">
        <f t="shared" si="3"/>
        <v>0</v>
      </c>
      <c r="H44" s="114"/>
      <c r="I44" s="95">
        <f t="shared" si="4"/>
        <v>0</v>
      </c>
      <c r="J44" s="114"/>
      <c r="K44" s="95">
        <f t="shared" si="5"/>
        <v>0</v>
      </c>
      <c r="L44" s="114"/>
      <c r="M44" s="95">
        <f t="shared" si="16"/>
        <v>0</v>
      </c>
      <c r="N44" s="114"/>
      <c r="O44" s="95">
        <f t="shared" si="17"/>
        <v>0</v>
      </c>
      <c r="P44" s="114"/>
      <c r="Q44" s="95">
        <f t="shared" si="18"/>
        <v>0</v>
      </c>
      <c r="R44" s="114"/>
      <c r="S44" s="95">
        <f t="shared" si="19"/>
        <v>0</v>
      </c>
      <c r="T44" s="114"/>
      <c r="U44" s="95">
        <f t="shared" si="20"/>
        <v>0</v>
      </c>
      <c r="V44" s="114"/>
      <c r="W44" s="95">
        <f t="shared" si="21"/>
        <v>0</v>
      </c>
      <c r="X44" s="114"/>
      <c r="Y44" s="95">
        <f t="shared" si="22"/>
        <v>0</v>
      </c>
      <c r="Z44" s="114"/>
      <c r="AA44" s="95">
        <f t="shared" si="23"/>
        <v>0</v>
      </c>
      <c r="AB44" s="114"/>
      <c r="AC44" s="95">
        <f t="shared" si="24"/>
        <v>0</v>
      </c>
      <c r="AD44" s="114"/>
      <c r="AE44" s="95">
        <f t="shared" si="25"/>
        <v>0</v>
      </c>
      <c r="AF44" s="114"/>
      <c r="AG44" s="95">
        <f t="shared" si="26"/>
        <v>0</v>
      </c>
      <c r="AH44" s="114"/>
      <c r="AI44" s="95">
        <f t="shared" si="27"/>
        <v>0</v>
      </c>
      <c r="AJ44" s="114"/>
      <c r="AK44" s="95">
        <f t="shared" si="28"/>
        <v>0</v>
      </c>
      <c r="AL44" s="114"/>
      <c r="AM44" s="95">
        <f t="shared" si="29"/>
        <v>0</v>
      </c>
      <c r="AN44" s="114"/>
      <c r="AO44" s="95">
        <f t="shared" si="30"/>
        <v>0</v>
      </c>
      <c r="AP44" s="114"/>
      <c r="AQ44" s="95">
        <f t="shared" si="31"/>
        <v>0</v>
      </c>
      <c r="AR44" s="114"/>
      <c r="AS44" s="95">
        <f t="shared" si="32"/>
        <v>0</v>
      </c>
      <c r="AT44" s="114"/>
      <c r="AU44" s="95">
        <f t="shared" si="33"/>
        <v>0</v>
      </c>
      <c r="AV44" s="114"/>
      <c r="AW44" s="95">
        <f t="shared" si="34"/>
        <v>0</v>
      </c>
      <c r="AX44" s="114"/>
      <c r="AY44" s="95">
        <f t="shared" si="6"/>
        <v>0</v>
      </c>
    </row>
    <row r="45" spans="1:51" ht="15" customHeight="1" hidden="1">
      <c r="A45" s="115" t="s">
        <v>173</v>
      </c>
      <c r="B45" s="119" t="s">
        <v>174</v>
      </c>
      <c r="C45" s="95">
        <f t="shared" si="35"/>
        <v>0</v>
      </c>
      <c r="D45" s="95">
        <f t="shared" si="1"/>
        <v>0</v>
      </c>
      <c r="E45" s="95">
        <f t="shared" si="2"/>
        <v>0</v>
      </c>
      <c r="F45" s="114"/>
      <c r="G45" s="95">
        <f t="shared" si="3"/>
        <v>0</v>
      </c>
      <c r="H45" s="114"/>
      <c r="I45" s="95">
        <f t="shared" si="4"/>
        <v>0</v>
      </c>
      <c r="J45" s="114"/>
      <c r="K45" s="95">
        <f t="shared" si="5"/>
        <v>0</v>
      </c>
      <c r="L45" s="114"/>
      <c r="M45" s="95">
        <f t="shared" si="16"/>
        <v>0</v>
      </c>
      <c r="N45" s="114"/>
      <c r="O45" s="95">
        <f t="shared" si="17"/>
        <v>0</v>
      </c>
      <c r="P45" s="114"/>
      <c r="Q45" s="95">
        <f t="shared" si="18"/>
        <v>0</v>
      </c>
      <c r="R45" s="114"/>
      <c r="S45" s="95">
        <f t="shared" si="19"/>
        <v>0</v>
      </c>
      <c r="T45" s="114"/>
      <c r="U45" s="95">
        <f t="shared" si="20"/>
        <v>0</v>
      </c>
      <c r="V45" s="114"/>
      <c r="W45" s="95">
        <f t="shared" si="21"/>
        <v>0</v>
      </c>
      <c r="X45" s="114"/>
      <c r="Y45" s="95">
        <f t="shared" si="22"/>
        <v>0</v>
      </c>
      <c r="Z45" s="114"/>
      <c r="AA45" s="95">
        <f t="shared" si="23"/>
        <v>0</v>
      </c>
      <c r="AB45" s="114"/>
      <c r="AC45" s="95">
        <f t="shared" si="24"/>
        <v>0</v>
      </c>
      <c r="AD45" s="114"/>
      <c r="AE45" s="95">
        <f t="shared" si="25"/>
        <v>0</v>
      </c>
      <c r="AF45" s="114"/>
      <c r="AG45" s="95">
        <f t="shared" si="26"/>
        <v>0</v>
      </c>
      <c r="AH45" s="114"/>
      <c r="AI45" s="95">
        <f t="shared" si="27"/>
        <v>0</v>
      </c>
      <c r="AJ45" s="114"/>
      <c r="AK45" s="95">
        <f t="shared" si="28"/>
        <v>0</v>
      </c>
      <c r="AL45" s="114"/>
      <c r="AM45" s="95">
        <f t="shared" si="29"/>
        <v>0</v>
      </c>
      <c r="AN45" s="114"/>
      <c r="AO45" s="95">
        <f t="shared" si="30"/>
        <v>0</v>
      </c>
      <c r="AP45" s="114"/>
      <c r="AQ45" s="95">
        <f t="shared" si="31"/>
        <v>0</v>
      </c>
      <c r="AR45" s="114"/>
      <c r="AS45" s="95">
        <f t="shared" si="32"/>
        <v>0</v>
      </c>
      <c r="AT45" s="114"/>
      <c r="AU45" s="95">
        <f t="shared" si="33"/>
        <v>0</v>
      </c>
      <c r="AV45" s="114"/>
      <c r="AW45" s="95">
        <f t="shared" si="34"/>
        <v>0</v>
      </c>
      <c r="AX45" s="114"/>
      <c r="AY45" s="95">
        <f t="shared" si="6"/>
        <v>0</v>
      </c>
    </row>
    <row r="46" spans="1:51" ht="15" customHeight="1" hidden="1">
      <c r="A46" s="115" t="s">
        <v>175</v>
      </c>
      <c r="B46" s="119" t="s">
        <v>176</v>
      </c>
      <c r="C46" s="95">
        <f t="shared" si="35"/>
        <v>0</v>
      </c>
      <c r="D46" s="95">
        <f t="shared" si="1"/>
        <v>0</v>
      </c>
      <c r="E46" s="95">
        <f t="shared" si="2"/>
        <v>0</v>
      </c>
      <c r="F46" s="114"/>
      <c r="G46" s="95">
        <f t="shared" si="3"/>
        <v>0</v>
      </c>
      <c r="H46" s="114"/>
      <c r="I46" s="95">
        <f t="shared" si="4"/>
        <v>0</v>
      </c>
      <c r="J46" s="114"/>
      <c r="K46" s="95">
        <f t="shared" si="5"/>
        <v>0</v>
      </c>
      <c r="L46" s="114"/>
      <c r="M46" s="95">
        <f t="shared" si="16"/>
        <v>0</v>
      </c>
      <c r="N46" s="114"/>
      <c r="O46" s="95">
        <f t="shared" si="17"/>
        <v>0</v>
      </c>
      <c r="P46" s="114"/>
      <c r="Q46" s="95">
        <f t="shared" si="18"/>
        <v>0</v>
      </c>
      <c r="R46" s="114"/>
      <c r="S46" s="95">
        <f t="shared" si="19"/>
        <v>0</v>
      </c>
      <c r="T46" s="114"/>
      <c r="U46" s="95">
        <f t="shared" si="20"/>
        <v>0</v>
      </c>
      <c r="V46" s="114"/>
      <c r="W46" s="95">
        <f t="shared" si="21"/>
        <v>0</v>
      </c>
      <c r="X46" s="114"/>
      <c r="Y46" s="95">
        <f t="shared" si="22"/>
        <v>0</v>
      </c>
      <c r="Z46" s="114"/>
      <c r="AA46" s="95">
        <f t="shared" si="23"/>
        <v>0</v>
      </c>
      <c r="AB46" s="114"/>
      <c r="AC46" s="95">
        <f t="shared" si="24"/>
        <v>0</v>
      </c>
      <c r="AD46" s="114"/>
      <c r="AE46" s="95">
        <f t="shared" si="25"/>
        <v>0</v>
      </c>
      <c r="AF46" s="114"/>
      <c r="AG46" s="95">
        <f t="shared" si="26"/>
        <v>0</v>
      </c>
      <c r="AH46" s="114"/>
      <c r="AI46" s="95">
        <f t="shared" si="27"/>
        <v>0</v>
      </c>
      <c r="AJ46" s="114"/>
      <c r="AK46" s="95">
        <f t="shared" si="28"/>
        <v>0</v>
      </c>
      <c r="AL46" s="114"/>
      <c r="AM46" s="95">
        <f t="shared" si="29"/>
        <v>0</v>
      </c>
      <c r="AN46" s="114"/>
      <c r="AO46" s="95">
        <f t="shared" si="30"/>
        <v>0</v>
      </c>
      <c r="AP46" s="114"/>
      <c r="AQ46" s="95">
        <f t="shared" si="31"/>
        <v>0</v>
      </c>
      <c r="AR46" s="114"/>
      <c r="AS46" s="95">
        <f t="shared" si="32"/>
        <v>0</v>
      </c>
      <c r="AT46" s="114"/>
      <c r="AU46" s="95">
        <f t="shared" si="33"/>
        <v>0</v>
      </c>
      <c r="AV46" s="114"/>
      <c r="AW46" s="95">
        <f t="shared" si="34"/>
        <v>0</v>
      </c>
      <c r="AX46" s="114"/>
      <c r="AY46" s="95">
        <f t="shared" si="6"/>
        <v>0</v>
      </c>
    </row>
    <row r="47" spans="1:51" ht="15" customHeight="1" hidden="1">
      <c r="A47" s="115" t="s">
        <v>177</v>
      </c>
      <c r="B47" s="119" t="s">
        <v>178</v>
      </c>
      <c r="C47" s="95">
        <f t="shared" si="35"/>
        <v>0</v>
      </c>
      <c r="D47" s="95">
        <f t="shared" si="1"/>
        <v>0</v>
      </c>
      <c r="E47" s="95">
        <f t="shared" si="2"/>
        <v>0</v>
      </c>
      <c r="F47" s="114"/>
      <c r="G47" s="95">
        <f t="shared" si="3"/>
        <v>0</v>
      </c>
      <c r="H47" s="114"/>
      <c r="I47" s="95">
        <f t="shared" si="4"/>
        <v>0</v>
      </c>
      <c r="J47" s="114"/>
      <c r="K47" s="95">
        <f t="shared" si="5"/>
        <v>0</v>
      </c>
      <c r="L47" s="114"/>
      <c r="M47" s="95">
        <f t="shared" si="16"/>
        <v>0</v>
      </c>
      <c r="N47" s="114"/>
      <c r="O47" s="95">
        <f t="shared" si="17"/>
        <v>0</v>
      </c>
      <c r="P47" s="114"/>
      <c r="Q47" s="95">
        <f t="shared" si="18"/>
        <v>0</v>
      </c>
      <c r="R47" s="114"/>
      <c r="S47" s="95">
        <f t="shared" si="19"/>
        <v>0</v>
      </c>
      <c r="T47" s="114"/>
      <c r="U47" s="95">
        <f t="shared" si="20"/>
        <v>0</v>
      </c>
      <c r="V47" s="114"/>
      <c r="W47" s="95">
        <f t="shared" si="21"/>
        <v>0</v>
      </c>
      <c r="X47" s="114"/>
      <c r="Y47" s="95">
        <f t="shared" si="22"/>
        <v>0</v>
      </c>
      <c r="Z47" s="114"/>
      <c r="AA47" s="95">
        <f t="shared" si="23"/>
        <v>0</v>
      </c>
      <c r="AB47" s="114"/>
      <c r="AC47" s="95">
        <f t="shared" si="24"/>
        <v>0</v>
      </c>
      <c r="AD47" s="114"/>
      <c r="AE47" s="95">
        <f t="shared" si="25"/>
        <v>0</v>
      </c>
      <c r="AF47" s="114"/>
      <c r="AG47" s="95">
        <f t="shared" si="26"/>
        <v>0</v>
      </c>
      <c r="AH47" s="114"/>
      <c r="AI47" s="95">
        <f t="shared" si="27"/>
        <v>0</v>
      </c>
      <c r="AJ47" s="114"/>
      <c r="AK47" s="95">
        <f t="shared" si="28"/>
        <v>0</v>
      </c>
      <c r="AL47" s="114"/>
      <c r="AM47" s="95">
        <f t="shared" si="29"/>
        <v>0</v>
      </c>
      <c r="AN47" s="114"/>
      <c r="AO47" s="95">
        <f t="shared" si="30"/>
        <v>0</v>
      </c>
      <c r="AP47" s="114"/>
      <c r="AQ47" s="95">
        <f t="shared" si="31"/>
        <v>0</v>
      </c>
      <c r="AR47" s="114"/>
      <c r="AS47" s="95">
        <f t="shared" si="32"/>
        <v>0</v>
      </c>
      <c r="AT47" s="114"/>
      <c r="AU47" s="95">
        <f t="shared" si="33"/>
        <v>0</v>
      </c>
      <c r="AV47" s="114"/>
      <c r="AW47" s="95">
        <f t="shared" si="34"/>
        <v>0</v>
      </c>
      <c r="AX47" s="114"/>
      <c r="AY47" s="95">
        <f t="shared" si="6"/>
        <v>0</v>
      </c>
    </row>
    <row r="48" spans="1:51" ht="15" customHeight="1" hidden="1">
      <c r="A48" s="115" t="s">
        <v>179</v>
      </c>
      <c r="B48" s="119" t="s">
        <v>180</v>
      </c>
      <c r="C48" s="95">
        <f t="shared" si="35"/>
        <v>0</v>
      </c>
      <c r="D48" s="95">
        <f t="shared" si="1"/>
        <v>0</v>
      </c>
      <c r="E48" s="95">
        <f t="shared" si="2"/>
        <v>0</v>
      </c>
      <c r="F48" s="114"/>
      <c r="G48" s="95">
        <f t="shared" si="3"/>
        <v>0</v>
      </c>
      <c r="H48" s="114"/>
      <c r="I48" s="95">
        <f t="shared" si="4"/>
        <v>0</v>
      </c>
      <c r="J48" s="114"/>
      <c r="K48" s="95">
        <f t="shared" si="5"/>
        <v>0</v>
      </c>
      <c r="L48" s="114"/>
      <c r="M48" s="95">
        <f t="shared" si="16"/>
        <v>0</v>
      </c>
      <c r="N48" s="114"/>
      <c r="O48" s="95">
        <f t="shared" si="17"/>
        <v>0</v>
      </c>
      <c r="P48" s="114"/>
      <c r="Q48" s="95">
        <f t="shared" si="18"/>
        <v>0</v>
      </c>
      <c r="R48" s="114"/>
      <c r="S48" s="95">
        <f t="shared" si="19"/>
        <v>0</v>
      </c>
      <c r="T48" s="114"/>
      <c r="U48" s="95">
        <f t="shared" si="20"/>
        <v>0</v>
      </c>
      <c r="V48" s="114"/>
      <c r="W48" s="95">
        <f t="shared" si="21"/>
        <v>0</v>
      </c>
      <c r="X48" s="114"/>
      <c r="Y48" s="95">
        <f t="shared" si="22"/>
        <v>0</v>
      </c>
      <c r="Z48" s="114"/>
      <c r="AA48" s="95">
        <f t="shared" si="23"/>
        <v>0</v>
      </c>
      <c r="AB48" s="114"/>
      <c r="AC48" s="95">
        <f t="shared" si="24"/>
        <v>0</v>
      </c>
      <c r="AD48" s="114"/>
      <c r="AE48" s="95">
        <f t="shared" si="25"/>
        <v>0</v>
      </c>
      <c r="AF48" s="114"/>
      <c r="AG48" s="95">
        <f t="shared" si="26"/>
        <v>0</v>
      </c>
      <c r="AH48" s="114"/>
      <c r="AI48" s="95">
        <f t="shared" si="27"/>
        <v>0</v>
      </c>
      <c r="AJ48" s="114"/>
      <c r="AK48" s="95">
        <f t="shared" si="28"/>
        <v>0</v>
      </c>
      <c r="AL48" s="114"/>
      <c r="AM48" s="95">
        <f t="shared" si="29"/>
        <v>0</v>
      </c>
      <c r="AN48" s="114"/>
      <c r="AO48" s="95">
        <f t="shared" si="30"/>
        <v>0</v>
      </c>
      <c r="AP48" s="114"/>
      <c r="AQ48" s="95">
        <f t="shared" si="31"/>
        <v>0</v>
      </c>
      <c r="AR48" s="114"/>
      <c r="AS48" s="95">
        <f t="shared" si="32"/>
        <v>0</v>
      </c>
      <c r="AT48" s="114"/>
      <c r="AU48" s="95">
        <f t="shared" si="33"/>
        <v>0</v>
      </c>
      <c r="AV48" s="114"/>
      <c r="AW48" s="95">
        <f t="shared" si="34"/>
        <v>0</v>
      </c>
      <c r="AX48" s="114"/>
      <c r="AY48" s="95">
        <f t="shared" si="6"/>
        <v>0</v>
      </c>
    </row>
    <row r="49" spans="1:51" ht="15" customHeight="1" hidden="1">
      <c r="A49" s="115" t="s">
        <v>181</v>
      </c>
      <c r="B49" s="119" t="s">
        <v>182</v>
      </c>
      <c r="C49" s="95">
        <f t="shared" si="35"/>
        <v>0</v>
      </c>
      <c r="D49" s="95">
        <f t="shared" si="1"/>
        <v>0</v>
      </c>
      <c r="E49" s="95">
        <f t="shared" si="2"/>
        <v>0</v>
      </c>
      <c r="F49" s="114"/>
      <c r="G49" s="95">
        <f t="shared" si="3"/>
        <v>0</v>
      </c>
      <c r="H49" s="114"/>
      <c r="I49" s="95">
        <f t="shared" si="4"/>
        <v>0</v>
      </c>
      <c r="J49" s="114"/>
      <c r="K49" s="95">
        <f t="shared" si="5"/>
        <v>0</v>
      </c>
      <c r="L49" s="114"/>
      <c r="M49" s="95">
        <f t="shared" si="16"/>
        <v>0</v>
      </c>
      <c r="N49" s="114"/>
      <c r="O49" s="95">
        <f t="shared" si="17"/>
        <v>0</v>
      </c>
      <c r="P49" s="114"/>
      <c r="Q49" s="95">
        <f t="shared" si="18"/>
        <v>0</v>
      </c>
      <c r="R49" s="114"/>
      <c r="S49" s="95">
        <f t="shared" si="19"/>
        <v>0</v>
      </c>
      <c r="T49" s="114"/>
      <c r="U49" s="95">
        <f t="shared" si="20"/>
        <v>0</v>
      </c>
      <c r="V49" s="114"/>
      <c r="W49" s="95">
        <f t="shared" si="21"/>
        <v>0</v>
      </c>
      <c r="X49" s="114"/>
      <c r="Y49" s="95">
        <f t="shared" si="22"/>
        <v>0</v>
      </c>
      <c r="Z49" s="114"/>
      <c r="AA49" s="95">
        <f t="shared" si="23"/>
        <v>0</v>
      </c>
      <c r="AB49" s="114"/>
      <c r="AC49" s="95">
        <f t="shared" si="24"/>
        <v>0</v>
      </c>
      <c r="AD49" s="114"/>
      <c r="AE49" s="95">
        <f t="shared" si="25"/>
        <v>0</v>
      </c>
      <c r="AF49" s="114"/>
      <c r="AG49" s="95">
        <f t="shared" si="26"/>
        <v>0</v>
      </c>
      <c r="AH49" s="114"/>
      <c r="AI49" s="95">
        <f t="shared" si="27"/>
        <v>0</v>
      </c>
      <c r="AJ49" s="114"/>
      <c r="AK49" s="95">
        <f t="shared" si="28"/>
        <v>0</v>
      </c>
      <c r="AL49" s="114"/>
      <c r="AM49" s="95">
        <f t="shared" si="29"/>
        <v>0</v>
      </c>
      <c r="AN49" s="114"/>
      <c r="AO49" s="95">
        <f t="shared" si="30"/>
        <v>0</v>
      </c>
      <c r="AP49" s="114"/>
      <c r="AQ49" s="95">
        <f t="shared" si="31"/>
        <v>0</v>
      </c>
      <c r="AR49" s="114"/>
      <c r="AS49" s="95">
        <f t="shared" si="32"/>
        <v>0</v>
      </c>
      <c r="AT49" s="114"/>
      <c r="AU49" s="95">
        <f t="shared" si="33"/>
        <v>0</v>
      </c>
      <c r="AV49" s="114"/>
      <c r="AW49" s="95">
        <f t="shared" si="34"/>
        <v>0</v>
      </c>
      <c r="AX49" s="114"/>
      <c r="AY49" s="95">
        <f t="shared" si="6"/>
        <v>0</v>
      </c>
    </row>
    <row r="50" spans="1:51" ht="15" customHeight="1" hidden="1">
      <c r="A50" s="115" t="s">
        <v>183</v>
      </c>
      <c r="B50" s="119" t="s">
        <v>184</v>
      </c>
      <c r="C50" s="95">
        <f t="shared" si="35"/>
        <v>0</v>
      </c>
      <c r="D50" s="95">
        <f t="shared" si="1"/>
        <v>0</v>
      </c>
      <c r="E50" s="95">
        <f t="shared" si="2"/>
        <v>0</v>
      </c>
      <c r="F50" s="114"/>
      <c r="G50" s="95">
        <f t="shared" si="3"/>
        <v>0</v>
      </c>
      <c r="H50" s="114"/>
      <c r="I50" s="95">
        <f t="shared" si="4"/>
        <v>0</v>
      </c>
      <c r="J50" s="114"/>
      <c r="K50" s="95">
        <f t="shared" si="5"/>
        <v>0</v>
      </c>
      <c r="L50" s="114"/>
      <c r="M50" s="95">
        <f t="shared" si="16"/>
        <v>0</v>
      </c>
      <c r="N50" s="114"/>
      <c r="O50" s="95">
        <f t="shared" si="17"/>
        <v>0</v>
      </c>
      <c r="P50" s="114"/>
      <c r="Q50" s="95">
        <f t="shared" si="18"/>
        <v>0</v>
      </c>
      <c r="R50" s="114"/>
      <c r="S50" s="95">
        <f t="shared" si="19"/>
        <v>0</v>
      </c>
      <c r="T50" s="114"/>
      <c r="U50" s="95">
        <f t="shared" si="20"/>
        <v>0</v>
      </c>
      <c r="V50" s="114"/>
      <c r="W50" s="95">
        <f t="shared" si="21"/>
        <v>0</v>
      </c>
      <c r="X50" s="114"/>
      <c r="Y50" s="95">
        <f t="shared" si="22"/>
        <v>0</v>
      </c>
      <c r="Z50" s="114"/>
      <c r="AA50" s="95">
        <f t="shared" si="23"/>
        <v>0</v>
      </c>
      <c r="AB50" s="114"/>
      <c r="AC50" s="95">
        <f t="shared" si="24"/>
        <v>0</v>
      </c>
      <c r="AD50" s="114"/>
      <c r="AE50" s="95">
        <f t="shared" si="25"/>
        <v>0</v>
      </c>
      <c r="AF50" s="114"/>
      <c r="AG50" s="95">
        <f t="shared" si="26"/>
        <v>0</v>
      </c>
      <c r="AH50" s="114"/>
      <c r="AI50" s="95">
        <f t="shared" si="27"/>
        <v>0</v>
      </c>
      <c r="AJ50" s="114"/>
      <c r="AK50" s="95">
        <f t="shared" si="28"/>
        <v>0</v>
      </c>
      <c r="AL50" s="114"/>
      <c r="AM50" s="95">
        <f t="shared" si="29"/>
        <v>0</v>
      </c>
      <c r="AN50" s="114"/>
      <c r="AO50" s="95">
        <f t="shared" si="30"/>
        <v>0</v>
      </c>
      <c r="AP50" s="114"/>
      <c r="AQ50" s="95">
        <f t="shared" si="31"/>
        <v>0</v>
      </c>
      <c r="AR50" s="114"/>
      <c r="AS50" s="95">
        <f t="shared" si="32"/>
        <v>0</v>
      </c>
      <c r="AT50" s="114"/>
      <c r="AU50" s="95">
        <f t="shared" si="33"/>
        <v>0</v>
      </c>
      <c r="AV50" s="114"/>
      <c r="AW50" s="95">
        <f t="shared" si="34"/>
        <v>0</v>
      </c>
      <c r="AX50" s="114"/>
      <c r="AY50" s="95">
        <f t="shared" si="6"/>
        <v>0</v>
      </c>
    </row>
    <row r="51" spans="1:51" ht="15" customHeight="1" hidden="1">
      <c r="A51" s="115" t="s">
        <v>185</v>
      </c>
      <c r="B51" s="119" t="s">
        <v>186</v>
      </c>
      <c r="C51" s="95">
        <f t="shared" si="35"/>
        <v>0</v>
      </c>
      <c r="D51" s="95">
        <f t="shared" si="1"/>
        <v>0</v>
      </c>
      <c r="E51" s="95">
        <f t="shared" si="2"/>
        <v>0</v>
      </c>
      <c r="F51" s="114"/>
      <c r="G51" s="95">
        <f t="shared" si="3"/>
        <v>0</v>
      </c>
      <c r="H51" s="114"/>
      <c r="I51" s="95">
        <f t="shared" si="4"/>
        <v>0</v>
      </c>
      <c r="J51" s="114"/>
      <c r="K51" s="95">
        <f t="shared" si="5"/>
        <v>0</v>
      </c>
      <c r="L51" s="114"/>
      <c r="M51" s="95">
        <f t="shared" si="16"/>
        <v>0</v>
      </c>
      <c r="N51" s="114"/>
      <c r="O51" s="95">
        <f t="shared" si="17"/>
        <v>0</v>
      </c>
      <c r="P51" s="114"/>
      <c r="Q51" s="95">
        <f t="shared" si="18"/>
        <v>0</v>
      </c>
      <c r="R51" s="114"/>
      <c r="S51" s="95">
        <f t="shared" si="19"/>
        <v>0</v>
      </c>
      <c r="T51" s="114"/>
      <c r="U51" s="95">
        <f t="shared" si="20"/>
        <v>0</v>
      </c>
      <c r="V51" s="114"/>
      <c r="W51" s="95">
        <f t="shared" si="21"/>
        <v>0</v>
      </c>
      <c r="X51" s="114"/>
      <c r="Y51" s="95">
        <f t="shared" si="22"/>
        <v>0</v>
      </c>
      <c r="Z51" s="114"/>
      <c r="AA51" s="95">
        <f t="shared" si="23"/>
        <v>0</v>
      </c>
      <c r="AB51" s="114"/>
      <c r="AC51" s="95">
        <f t="shared" si="24"/>
        <v>0</v>
      </c>
      <c r="AD51" s="114"/>
      <c r="AE51" s="95">
        <f t="shared" si="25"/>
        <v>0</v>
      </c>
      <c r="AF51" s="114"/>
      <c r="AG51" s="95">
        <f t="shared" si="26"/>
        <v>0</v>
      </c>
      <c r="AH51" s="114"/>
      <c r="AI51" s="95">
        <f t="shared" si="27"/>
        <v>0</v>
      </c>
      <c r="AJ51" s="114"/>
      <c r="AK51" s="95">
        <f t="shared" si="28"/>
        <v>0</v>
      </c>
      <c r="AL51" s="114"/>
      <c r="AM51" s="95">
        <f t="shared" si="29"/>
        <v>0</v>
      </c>
      <c r="AN51" s="114"/>
      <c r="AO51" s="95">
        <f t="shared" si="30"/>
        <v>0</v>
      </c>
      <c r="AP51" s="114"/>
      <c r="AQ51" s="95">
        <f t="shared" si="31"/>
        <v>0</v>
      </c>
      <c r="AR51" s="114"/>
      <c r="AS51" s="95">
        <f t="shared" si="32"/>
        <v>0</v>
      </c>
      <c r="AT51" s="114"/>
      <c r="AU51" s="95">
        <f t="shared" si="33"/>
        <v>0</v>
      </c>
      <c r="AV51" s="114"/>
      <c r="AW51" s="95">
        <f t="shared" si="34"/>
        <v>0</v>
      </c>
      <c r="AX51" s="114"/>
      <c r="AY51" s="95">
        <f t="shared" si="6"/>
        <v>0</v>
      </c>
    </row>
    <row r="52" spans="1:51" ht="15" customHeight="1" hidden="1">
      <c r="A52" s="115" t="s">
        <v>187</v>
      </c>
      <c r="B52" s="119" t="s">
        <v>188</v>
      </c>
      <c r="C52" s="95">
        <f t="shared" si="35"/>
        <v>0</v>
      </c>
      <c r="D52" s="95">
        <f t="shared" si="1"/>
        <v>0</v>
      </c>
      <c r="E52" s="95">
        <f t="shared" si="2"/>
        <v>0</v>
      </c>
      <c r="F52" s="114"/>
      <c r="G52" s="95">
        <f t="shared" si="3"/>
        <v>0</v>
      </c>
      <c r="H52" s="114"/>
      <c r="I52" s="95">
        <f t="shared" si="4"/>
        <v>0</v>
      </c>
      <c r="J52" s="114"/>
      <c r="K52" s="95">
        <f t="shared" si="5"/>
        <v>0</v>
      </c>
      <c r="L52" s="114"/>
      <c r="M52" s="95">
        <f t="shared" si="16"/>
        <v>0</v>
      </c>
      <c r="N52" s="114"/>
      <c r="O52" s="95">
        <f t="shared" si="17"/>
        <v>0</v>
      </c>
      <c r="P52" s="114"/>
      <c r="Q52" s="95">
        <f t="shared" si="18"/>
        <v>0</v>
      </c>
      <c r="R52" s="114"/>
      <c r="S52" s="95">
        <f t="shared" si="19"/>
        <v>0</v>
      </c>
      <c r="T52" s="114"/>
      <c r="U52" s="95">
        <f t="shared" si="20"/>
        <v>0</v>
      </c>
      <c r="V52" s="114"/>
      <c r="W52" s="95">
        <f t="shared" si="21"/>
        <v>0</v>
      </c>
      <c r="X52" s="114"/>
      <c r="Y52" s="95">
        <f t="shared" si="22"/>
        <v>0</v>
      </c>
      <c r="Z52" s="114"/>
      <c r="AA52" s="95">
        <f t="shared" si="23"/>
        <v>0</v>
      </c>
      <c r="AB52" s="114"/>
      <c r="AC52" s="95">
        <f t="shared" si="24"/>
        <v>0</v>
      </c>
      <c r="AD52" s="114"/>
      <c r="AE52" s="95">
        <f t="shared" si="25"/>
        <v>0</v>
      </c>
      <c r="AF52" s="114"/>
      <c r="AG52" s="95">
        <f t="shared" si="26"/>
        <v>0</v>
      </c>
      <c r="AH52" s="114"/>
      <c r="AI52" s="95">
        <f t="shared" si="27"/>
        <v>0</v>
      </c>
      <c r="AJ52" s="114"/>
      <c r="AK52" s="95">
        <f t="shared" si="28"/>
        <v>0</v>
      </c>
      <c r="AL52" s="114"/>
      <c r="AM52" s="95">
        <f t="shared" si="29"/>
        <v>0</v>
      </c>
      <c r="AN52" s="114"/>
      <c r="AO52" s="95">
        <f t="shared" si="30"/>
        <v>0</v>
      </c>
      <c r="AP52" s="114"/>
      <c r="AQ52" s="95">
        <f t="shared" si="31"/>
        <v>0</v>
      </c>
      <c r="AR52" s="114"/>
      <c r="AS52" s="95">
        <f t="shared" si="32"/>
        <v>0</v>
      </c>
      <c r="AT52" s="114"/>
      <c r="AU52" s="95">
        <f t="shared" si="33"/>
        <v>0</v>
      </c>
      <c r="AV52" s="114"/>
      <c r="AW52" s="95">
        <f t="shared" si="34"/>
        <v>0</v>
      </c>
      <c r="AX52" s="114"/>
      <c r="AY52" s="95">
        <f t="shared" si="6"/>
        <v>0</v>
      </c>
    </row>
    <row r="53" spans="1:51" ht="15" customHeight="1" hidden="1">
      <c r="A53" s="120" t="s">
        <v>189</v>
      </c>
      <c r="B53" s="121" t="s">
        <v>190</v>
      </c>
      <c r="C53" s="95">
        <f t="shared" si="35"/>
        <v>0</v>
      </c>
      <c r="D53" s="95">
        <f t="shared" si="1"/>
        <v>0</v>
      </c>
      <c r="E53" s="95">
        <f t="shared" si="2"/>
        <v>0</v>
      </c>
      <c r="F53" s="114"/>
      <c r="G53" s="95">
        <f t="shared" si="3"/>
        <v>0</v>
      </c>
      <c r="H53" s="114"/>
      <c r="I53" s="95">
        <f t="shared" si="4"/>
        <v>0</v>
      </c>
      <c r="J53" s="114"/>
      <c r="K53" s="95">
        <f t="shared" si="5"/>
        <v>0</v>
      </c>
      <c r="L53" s="114"/>
      <c r="M53" s="95">
        <f t="shared" si="16"/>
        <v>0</v>
      </c>
      <c r="N53" s="114"/>
      <c r="O53" s="95">
        <f t="shared" si="17"/>
        <v>0</v>
      </c>
      <c r="P53" s="114"/>
      <c r="Q53" s="95">
        <f t="shared" si="18"/>
        <v>0</v>
      </c>
      <c r="R53" s="114"/>
      <c r="S53" s="95">
        <f t="shared" si="19"/>
        <v>0</v>
      </c>
      <c r="T53" s="114"/>
      <c r="U53" s="95">
        <f t="shared" si="20"/>
        <v>0</v>
      </c>
      <c r="V53" s="114"/>
      <c r="W53" s="95">
        <f t="shared" si="21"/>
        <v>0</v>
      </c>
      <c r="X53" s="114"/>
      <c r="Y53" s="95">
        <f t="shared" si="22"/>
        <v>0</v>
      </c>
      <c r="Z53" s="114"/>
      <c r="AA53" s="95">
        <f t="shared" si="23"/>
        <v>0</v>
      </c>
      <c r="AB53" s="114"/>
      <c r="AC53" s="95">
        <f t="shared" si="24"/>
        <v>0</v>
      </c>
      <c r="AD53" s="114"/>
      <c r="AE53" s="95">
        <f t="shared" si="25"/>
        <v>0</v>
      </c>
      <c r="AF53" s="114"/>
      <c r="AG53" s="95">
        <f t="shared" si="26"/>
        <v>0</v>
      </c>
      <c r="AH53" s="114"/>
      <c r="AI53" s="95">
        <f t="shared" si="27"/>
        <v>0</v>
      </c>
      <c r="AJ53" s="114"/>
      <c r="AK53" s="95">
        <f t="shared" si="28"/>
        <v>0</v>
      </c>
      <c r="AL53" s="114"/>
      <c r="AM53" s="95">
        <f t="shared" si="29"/>
        <v>0</v>
      </c>
      <c r="AN53" s="114"/>
      <c r="AO53" s="95">
        <f t="shared" si="30"/>
        <v>0</v>
      </c>
      <c r="AP53" s="114"/>
      <c r="AQ53" s="95">
        <f t="shared" si="31"/>
        <v>0</v>
      </c>
      <c r="AR53" s="114"/>
      <c r="AS53" s="95">
        <f t="shared" si="32"/>
        <v>0</v>
      </c>
      <c r="AT53" s="114"/>
      <c r="AU53" s="95">
        <f t="shared" si="33"/>
        <v>0</v>
      </c>
      <c r="AV53" s="114"/>
      <c r="AW53" s="95">
        <f t="shared" si="34"/>
        <v>0</v>
      </c>
      <c r="AX53" s="114"/>
      <c r="AY53" s="95">
        <f t="shared" si="6"/>
        <v>0</v>
      </c>
    </row>
  </sheetData>
  <sheetProtection password="CE28" sheet="1" formatCells="0" formatColumns="0" formatRows="0" insertColumns="0" insertRows="0"/>
  <mergeCells count="30">
    <mergeCell ref="A4:AY4"/>
    <mergeCell ref="A5:AY5"/>
    <mergeCell ref="A7:A9"/>
    <mergeCell ref="B7:B9"/>
    <mergeCell ref="C7:C9"/>
    <mergeCell ref="D7:D9"/>
    <mergeCell ref="E7:E9"/>
    <mergeCell ref="F7:G7"/>
    <mergeCell ref="H7:I7"/>
    <mergeCell ref="J7:K7"/>
    <mergeCell ref="L7:M7"/>
    <mergeCell ref="N7:O7"/>
    <mergeCell ref="P7:Q7"/>
    <mergeCell ref="R7:S7"/>
    <mergeCell ref="T7:U7"/>
    <mergeCell ref="V7:W7"/>
    <mergeCell ref="X7:Y7"/>
    <mergeCell ref="Z7:AA7"/>
    <mergeCell ref="AB7:AC7"/>
    <mergeCell ref="AD7:AE7"/>
    <mergeCell ref="AF7:AG7"/>
    <mergeCell ref="AH7:AI7"/>
    <mergeCell ref="AV7:AW7"/>
    <mergeCell ref="AX7:AY7"/>
    <mergeCell ref="AJ7:AK7"/>
    <mergeCell ref="AL7:AM7"/>
    <mergeCell ref="AN7:AO7"/>
    <mergeCell ref="AP7:AQ7"/>
    <mergeCell ref="AR7:AS7"/>
    <mergeCell ref="AT7:AU7"/>
  </mergeCells>
  <printOptions/>
  <pageMargins left="0.55" right="0.39" top="0.28" bottom="0.27" header="0.2" footer="0.2"/>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sheetPr>
    <tabColor rgb="FF00B0F0"/>
  </sheetPr>
  <dimension ref="A1:AY64"/>
  <sheetViews>
    <sheetView showZeros="0" zoomScale="115" zoomScaleNormal="115" zoomScalePageLayoutView="0" workbookViewId="0" topLeftCell="A4">
      <pane xSplit="2" ySplit="9" topLeftCell="C54" activePane="bottomRight" state="frozen"/>
      <selection pane="topLeft" activeCell="B73" sqref="B73"/>
      <selection pane="topRight" activeCell="B73" sqref="B73"/>
      <selection pane="bottomLeft" activeCell="B73" sqref="B73"/>
      <selection pane="bottomRight" activeCell="B55" sqref="B55"/>
    </sheetView>
  </sheetViews>
  <sheetFormatPr defaultColWidth="9.00390625" defaultRowHeight="14.25"/>
  <cols>
    <col min="1" max="1" width="3.875" style="100" customWidth="1"/>
    <col min="2" max="2" width="35.75390625" style="100" customWidth="1"/>
    <col min="3" max="5" width="8.625" style="100" customWidth="1"/>
    <col min="6" max="6" width="7.50390625" style="100" customWidth="1"/>
    <col min="7" max="13" width="6.875" style="100" customWidth="1"/>
    <col min="14" max="31" width="6.75390625" style="100" customWidth="1"/>
    <col min="32" max="51" width="6.125" style="100" customWidth="1"/>
    <col min="52" max="16384" width="9.00390625" style="100" customWidth="1"/>
  </cols>
  <sheetData>
    <row r="1" ht="15.75">
      <c r="A1" s="99" t="s">
        <v>198</v>
      </c>
    </row>
    <row r="2" ht="15.75">
      <c r="A2" s="99" t="s">
        <v>199</v>
      </c>
    </row>
    <row r="3" ht="15.75">
      <c r="A3" s="101" t="s">
        <v>200</v>
      </c>
    </row>
    <row r="4" spans="1:51" ht="18.75">
      <c r="A4" s="205" t="s">
        <v>210</v>
      </c>
      <c r="B4" s="205"/>
      <c r="C4" s="205"/>
      <c r="D4" s="205"/>
      <c r="E4" s="205"/>
      <c r="F4" s="205"/>
      <c r="G4" s="205"/>
      <c r="H4" s="205"/>
      <c r="I4" s="205"/>
      <c r="J4" s="205"/>
      <c r="K4" s="205"/>
      <c r="L4" s="205"/>
      <c r="M4" s="205"/>
      <c r="N4" s="205"/>
      <c r="O4" s="205"/>
      <c r="P4" s="205"/>
      <c r="Q4" s="205"/>
      <c r="R4" s="205"/>
      <c r="S4" s="205"/>
      <c r="T4" s="205"/>
      <c r="U4" s="205"/>
      <c r="V4" s="205"/>
      <c r="W4" s="205"/>
      <c r="X4" s="205"/>
      <c r="Y4" s="205"/>
      <c r="Z4" s="205"/>
      <c r="AA4" s="205"/>
      <c r="AB4" s="205"/>
      <c r="AC4" s="205"/>
      <c r="AD4" s="205"/>
      <c r="AE4" s="205"/>
      <c r="AF4" s="205"/>
      <c r="AG4" s="205"/>
      <c r="AH4" s="205"/>
      <c r="AI4" s="205"/>
      <c r="AJ4" s="205"/>
      <c r="AK4" s="205"/>
      <c r="AL4" s="205"/>
      <c r="AM4" s="205"/>
      <c r="AN4" s="205"/>
      <c r="AO4" s="205"/>
      <c r="AP4" s="205"/>
      <c r="AQ4" s="205"/>
      <c r="AR4" s="205"/>
      <c r="AS4" s="205"/>
      <c r="AT4" s="205"/>
      <c r="AU4" s="205"/>
      <c r="AV4" s="205"/>
      <c r="AW4" s="205"/>
      <c r="AX4" s="205"/>
      <c r="AY4" s="205"/>
    </row>
    <row r="5" spans="1:51" ht="19.5">
      <c r="A5" s="206" t="s">
        <v>201</v>
      </c>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c r="AM5" s="206"/>
      <c r="AN5" s="206"/>
      <c r="AO5" s="206"/>
      <c r="AP5" s="206"/>
      <c r="AQ5" s="206"/>
      <c r="AR5" s="206"/>
      <c r="AS5" s="206"/>
      <c r="AT5" s="206"/>
      <c r="AU5" s="206"/>
      <c r="AV5" s="206"/>
      <c r="AW5" s="206"/>
      <c r="AX5" s="206"/>
      <c r="AY5" s="206"/>
    </row>
    <row r="6" ht="15">
      <c r="B6" s="100" t="s">
        <v>212</v>
      </c>
    </row>
    <row r="7" spans="1:51" ht="38.25" customHeight="1">
      <c r="A7" s="207" t="s">
        <v>156</v>
      </c>
      <c r="B7" s="207" t="s">
        <v>0</v>
      </c>
      <c r="C7" s="210" t="s">
        <v>39</v>
      </c>
      <c r="D7" s="210" t="s">
        <v>40</v>
      </c>
      <c r="E7" s="210" t="s">
        <v>41</v>
      </c>
      <c r="F7" s="202" t="s">
        <v>120</v>
      </c>
      <c r="G7" s="203"/>
      <c r="H7" s="202" t="s">
        <v>122</v>
      </c>
      <c r="I7" s="203"/>
      <c r="J7" s="202" t="s">
        <v>123</v>
      </c>
      <c r="K7" s="203"/>
      <c r="L7" s="215" t="s">
        <v>124</v>
      </c>
      <c r="M7" s="216"/>
      <c r="N7" s="215" t="s">
        <v>125</v>
      </c>
      <c r="O7" s="216"/>
      <c r="P7" s="215" t="s">
        <v>126</v>
      </c>
      <c r="Q7" s="216"/>
      <c r="R7" s="215" t="s">
        <v>127</v>
      </c>
      <c r="S7" s="216"/>
      <c r="T7" s="215" t="s">
        <v>128</v>
      </c>
      <c r="U7" s="216"/>
      <c r="V7" s="215" t="s">
        <v>129</v>
      </c>
      <c r="W7" s="216"/>
      <c r="X7" s="215" t="s">
        <v>130</v>
      </c>
      <c r="Y7" s="216"/>
      <c r="Z7" s="215" t="s">
        <v>131</v>
      </c>
      <c r="AA7" s="216"/>
      <c r="AB7" s="215" t="s">
        <v>132</v>
      </c>
      <c r="AC7" s="216"/>
      <c r="AD7" s="202" t="s">
        <v>133</v>
      </c>
      <c r="AE7" s="203"/>
      <c r="AF7" s="202" t="s">
        <v>134</v>
      </c>
      <c r="AG7" s="203"/>
      <c r="AH7" s="200" t="s">
        <v>135</v>
      </c>
      <c r="AI7" s="201"/>
      <c r="AJ7" s="215" t="s">
        <v>136</v>
      </c>
      <c r="AK7" s="216"/>
      <c r="AL7" s="215" t="s">
        <v>137</v>
      </c>
      <c r="AM7" s="216"/>
      <c r="AN7" s="215" t="s">
        <v>138</v>
      </c>
      <c r="AO7" s="216"/>
      <c r="AP7" s="215" t="s">
        <v>139</v>
      </c>
      <c r="AQ7" s="216"/>
      <c r="AR7" s="215" t="s">
        <v>140</v>
      </c>
      <c r="AS7" s="216"/>
      <c r="AT7" s="215" t="s">
        <v>141</v>
      </c>
      <c r="AU7" s="216"/>
      <c r="AV7" s="215" t="s">
        <v>142</v>
      </c>
      <c r="AW7" s="216"/>
      <c r="AX7" s="215" t="s">
        <v>143</v>
      </c>
      <c r="AY7" s="216"/>
    </row>
    <row r="8" spans="1:51" ht="29.25" customHeight="1" hidden="1">
      <c r="A8" s="208"/>
      <c r="B8" s="208"/>
      <c r="C8" s="211"/>
      <c r="D8" s="211"/>
      <c r="E8" s="211"/>
      <c r="F8" s="102" t="s">
        <v>157</v>
      </c>
      <c r="G8" s="102" t="s">
        <v>158</v>
      </c>
      <c r="H8" s="102" t="s">
        <v>157</v>
      </c>
      <c r="I8" s="102" t="s">
        <v>158</v>
      </c>
      <c r="J8" s="102" t="s">
        <v>157</v>
      </c>
      <c r="K8" s="102" t="s">
        <v>158</v>
      </c>
      <c r="L8" s="102" t="s">
        <v>157</v>
      </c>
      <c r="M8" s="102" t="s">
        <v>158</v>
      </c>
      <c r="N8" s="102" t="s">
        <v>157</v>
      </c>
      <c r="O8" s="102" t="s">
        <v>158</v>
      </c>
      <c r="P8" s="102" t="s">
        <v>157</v>
      </c>
      <c r="Q8" s="102" t="s">
        <v>158</v>
      </c>
      <c r="R8" s="102" t="s">
        <v>157</v>
      </c>
      <c r="S8" s="102" t="s">
        <v>158</v>
      </c>
      <c r="T8" s="102" t="s">
        <v>157</v>
      </c>
      <c r="U8" s="102" t="s">
        <v>158</v>
      </c>
      <c r="V8" s="102" t="s">
        <v>157</v>
      </c>
      <c r="W8" s="102" t="s">
        <v>158</v>
      </c>
      <c r="X8" s="102" t="s">
        <v>157</v>
      </c>
      <c r="Y8" s="102" t="s">
        <v>158</v>
      </c>
      <c r="Z8" s="102" t="s">
        <v>157</v>
      </c>
      <c r="AA8" s="102" t="s">
        <v>158</v>
      </c>
      <c r="AB8" s="102" t="s">
        <v>157</v>
      </c>
      <c r="AC8" s="102" t="s">
        <v>158</v>
      </c>
      <c r="AD8" s="102" t="s">
        <v>157</v>
      </c>
      <c r="AE8" s="102" t="s">
        <v>158</v>
      </c>
      <c r="AF8" s="102" t="s">
        <v>157</v>
      </c>
      <c r="AG8" s="102" t="s">
        <v>158</v>
      </c>
      <c r="AH8" s="102" t="s">
        <v>157</v>
      </c>
      <c r="AI8" s="102" t="s">
        <v>158</v>
      </c>
      <c r="AJ8" s="102" t="s">
        <v>157</v>
      </c>
      <c r="AK8" s="102" t="s">
        <v>158</v>
      </c>
      <c r="AL8" s="102" t="s">
        <v>157</v>
      </c>
      <c r="AM8" s="102" t="s">
        <v>158</v>
      </c>
      <c r="AN8" s="102" t="s">
        <v>157</v>
      </c>
      <c r="AO8" s="102" t="s">
        <v>158</v>
      </c>
      <c r="AP8" s="102" t="s">
        <v>157</v>
      </c>
      <c r="AQ8" s="102" t="s">
        <v>158</v>
      </c>
      <c r="AR8" s="102" t="s">
        <v>157</v>
      </c>
      <c r="AS8" s="102" t="s">
        <v>158</v>
      </c>
      <c r="AT8" s="102" t="s">
        <v>157</v>
      </c>
      <c r="AU8" s="102" t="s">
        <v>158</v>
      </c>
      <c r="AV8" s="102" t="s">
        <v>157</v>
      </c>
      <c r="AW8" s="102" t="s">
        <v>158</v>
      </c>
      <c r="AX8" s="102" t="s">
        <v>157</v>
      </c>
      <c r="AY8" s="102" t="s">
        <v>158</v>
      </c>
    </row>
    <row r="9" spans="1:51" ht="61.5" customHeight="1">
      <c r="A9" s="209"/>
      <c r="B9" s="209"/>
      <c r="C9" s="212"/>
      <c r="D9" s="212"/>
      <c r="E9" s="212"/>
      <c r="F9" s="103" t="s">
        <v>144</v>
      </c>
      <c r="G9" s="103" t="s">
        <v>145</v>
      </c>
      <c r="H9" s="103" t="s">
        <v>144</v>
      </c>
      <c r="I9" s="103" t="s">
        <v>145</v>
      </c>
      <c r="J9" s="103" t="s">
        <v>144</v>
      </c>
      <c r="K9" s="103" t="s">
        <v>145</v>
      </c>
      <c r="L9" s="103" t="s">
        <v>144</v>
      </c>
      <c r="M9" s="103" t="s">
        <v>145</v>
      </c>
      <c r="N9" s="103" t="s">
        <v>144</v>
      </c>
      <c r="O9" s="103" t="s">
        <v>145</v>
      </c>
      <c r="P9" s="103" t="s">
        <v>144</v>
      </c>
      <c r="Q9" s="103" t="s">
        <v>145</v>
      </c>
      <c r="R9" s="103" t="s">
        <v>144</v>
      </c>
      <c r="S9" s="103" t="s">
        <v>145</v>
      </c>
      <c r="T9" s="103" t="s">
        <v>144</v>
      </c>
      <c r="U9" s="103" t="s">
        <v>145</v>
      </c>
      <c r="V9" s="103" t="s">
        <v>144</v>
      </c>
      <c r="W9" s="103" t="s">
        <v>145</v>
      </c>
      <c r="X9" s="103" t="s">
        <v>144</v>
      </c>
      <c r="Y9" s="103" t="s">
        <v>145</v>
      </c>
      <c r="Z9" s="103" t="s">
        <v>144</v>
      </c>
      <c r="AA9" s="103" t="s">
        <v>145</v>
      </c>
      <c r="AB9" s="103" t="s">
        <v>144</v>
      </c>
      <c r="AC9" s="103" t="s">
        <v>145</v>
      </c>
      <c r="AD9" s="103" t="s">
        <v>144</v>
      </c>
      <c r="AE9" s="103" t="s">
        <v>145</v>
      </c>
      <c r="AF9" s="103" t="s">
        <v>144</v>
      </c>
      <c r="AG9" s="103" t="s">
        <v>145</v>
      </c>
      <c r="AH9" s="103" t="s">
        <v>144</v>
      </c>
      <c r="AI9" s="103" t="s">
        <v>145</v>
      </c>
      <c r="AJ9" s="103" t="s">
        <v>144</v>
      </c>
      <c r="AK9" s="103" t="s">
        <v>145</v>
      </c>
      <c r="AL9" s="103" t="s">
        <v>144</v>
      </c>
      <c r="AM9" s="103" t="s">
        <v>145</v>
      </c>
      <c r="AN9" s="103" t="s">
        <v>144</v>
      </c>
      <c r="AO9" s="103" t="s">
        <v>145</v>
      </c>
      <c r="AP9" s="103" t="s">
        <v>144</v>
      </c>
      <c r="AQ9" s="103" t="s">
        <v>145</v>
      </c>
      <c r="AR9" s="103" t="s">
        <v>144</v>
      </c>
      <c r="AS9" s="103" t="s">
        <v>145</v>
      </c>
      <c r="AT9" s="103" t="s">
        <v>144</v>
      </c>
      <c r="AU9" s="103" t="s">
        <v>145</v>
      </c>
      <c r="AV9" s="103" t="s">
        <v>144</v>
      </c>
      <c r="AW9" s="103" t="s">
        <v>145</v>
      </c>
      <c r="AX9" s="103" t="s">
        <v>144</v>
      </c>
      <c r="AY9" s="103" t="s">
        <v>145</v>
      </c>
    </row>
    <row r="10" spans="1:51" ht="15">
      <c r="A10" s="104">
        <v>1</v>
      </c>
      <c r="B10" s="104">
        <v>2</v>
      </c>
      <c r="C10" s="104">
        <v>3</v>
      </c>
      <c r="D10" s="104">
        <v>4</v>
      </c>
      <c r="E10" s="104" t="s">
        <v>42</v>
      </c>
      <c r="F10" s="104">
        <v>6</v>
      </c>
      <c r="G10" s="104">
        <v>7</v>
      </c>
      <c r="H10" s="104">
        <v>8</v>
      </c>
      <c r="I10" s="104">
        <v>9</v>
      </c>
      <c r="J10" s="104">
        <v>10</v>
      </c>
      <c r="K10" s="104">
        <v>11</v>
      </c>
      <c r="L10" s="104">
        <v>12</v>
      </c>
      <c r="M10" s="104">
        <v>13</v>
      </c>
      <c r="N10" s="104">
        <v>14</v>
      </c>
      <c r="O10" s="104">
        <v>15</v>
      </c>
      <c r="P10" s="104">
        <v>16</v>
      </c>
      <c r="Q10" s="104">
        <v>17</v>
      </c>
      <c r="R10" s="104">
        <v>18</v>
      </c>
      <c r="S10" s="104">
        <v>19</v>
      </c>
      <c r="T10" s="104">
        <v>20</v>
      </c>
      <c r="U10" s="104">
        <v>21</v>
      </c>
      <c r="V10" s="104">
        <v>22</v>
      </c>
      <c r="W10" s="104">
        <v>23</v>
      </c>
      <c r="X10" s="104">
        <v>24</v>
      </c>
      <c r="Y10" s="104">
        <v>25</v>
      </c>
      <c r="Z10" s="104">
        <v>26</v>
      </c>
      <c r="AA10" s="104">
        <v>27</v>
      </c>
      <c r="AB10" s="104">
        <v>28</v>
      </c>
      <c r="AC10" s="104">
        <v>29</v>
      </c>
      <c r="AD10" s="104">
        <v>30</v>
      </c>
      <c r="AE10" s="104">
        <v>31</v>
      </c>
      <c r="AF10" s="104">
        <v>32</v>
      </c>
      <c r="AG10" s="104">
        <v>33</v>
      </c>
      <c r="AH10" s="104">
        <v>34</v>
      </c>
      <c r="AI10" s="104">
        <v>35</v>
      </c>
      <c r="AJ10" s="104">
        <v>36</v>
      </c>
      <c r="AK10" s="104">
        <v>37</v>
      </c>
      <c r="AL10" s="104">
        <v>38</v>
      </c>
      <c r="AM10" s="104">
        <v>39</v>
      </c>
      <c r="AN10" s="104">
        <v>40</v>
      </c>
      <c r="AO10" s="104">
        <v>41</v>
      </c>
      <c r="AP10" s="104">
        <v>42</v>
      </c>
      <c r="AQ10" s="104">
        <v>43</v>
      </c>
      <c r="AR10" s="104">
        <v>44</v>
      </c>
      <c r="AS10" s="104">
        <v>45</v>
      </c>
      <c r="AT10" s="104">
        <v>46</v>
      </c>
      <c r="AU10" s="104">
        <v>47</v>
      </c>
      <c r="AV10" s="104">
        <v>48</v>
      </c>
      <c r="AW10" s="104">
        <v>49</v>
      </c>
      <c r="AX10" s="104">
        <v>50</v>
      </c>
      <c r="AY10" s="104">
        <v>51</v>
      </c>
    </row>
    <row r="11" spans="1:51" ht="13.5" customHeight="1">
      <c r="A11" s="105" t="s">
        <v>1</v>
      </c>
      <c r="B11" s="105" t="s">
        <v>146</v>
      </c>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row>
    <row r="12" spans="1:51" ht="13.5" customHeight="1">
      <c r="A12" s="107" t="s">
        <v>2</v>
      </c>
      <c r="B12" s="107" t="s">
        <v>147</v>
      </c>
      <c r="C12" s="127">
        <f>SUM(C13:C14)</f>
        <v>617905262</v>
      </c>
      <c r="D12" s="127">
        <f aca="true" t="shared" si="0" ref="D12:AY12">SUM(D13:D14)</f>
        <v>617905262</v>
      </c>
      <c r="E12" s="127">
        <f t="shared" si="0"/>
        <v>0</v>
      </c>
      <c r="F12" s="127">
        <f t="shared" si="0"/>
        <v>358557962</v>
      </c>
      <c r="G12" s="127">
        <f t="shared" si="0"/>
        <v>358557962</v>
      </c>
      <c r="H12" s="127">
        <f t="shared" si="0"/>
        <v>0</v>
      </c>
      <c r="I12" s="127">
        <f t="shared" si="0"/>
        <v>0</v>
      </c>
      <c r="J12" s="127">
        <f t="shared" si="0"/>
        <v>26258400</v>
      </c>
      <c r="K12" s="127">
        <f t="shared" si="0"/>
        <v>26258400</v>
      </c>
      <c r="L12" s="127">
        <f t="shared" si="0"/>
        <v>0</v>
      </c>
      <c r="M12" s="127">
        <f t="shared" si="0"/>
        <v>0</v>
      </c>
      <c r="N12" s="127">
        <f t="shared" si="0"/>
        <v>0</v>
      </c>
      <c r="O12" s="127">
        <f t="shared" si="0"/>
        <v>0</v>
      </c>
      <c r="P12" s="127">
        <f t="shared" si="0"/>
        <v>0</v>
      </c>
      <c r="Q12" s="127">
        <f t="shared" si="0"/>
        <v>0</v>
      </c>
      <c r="R12" s="127">
        <f t="shared" si="0"/>
        <v>0</v>
      </c>
      <c r="S12" s="127">
        <f t="shared" si="0"/>
        <v>0</v>
      </c>
      <c r="T12" s="127">
        <f t="shared" si="0"/>
        <v>0</v>
      </c>
      <c r="U12" s="127">
        <f t="shared" si="0"/>
        <v>0</v>
      </c>
      <c r="V12" s="127">
        <f t="shared" si="0"/>
        <v>0</v>
      </c>
      <c r="W12" s="127">
        <f t="shared" si="0"/>
        <v>0</v>
      </c>
      <c r="X12" s="127">
        <f t="shared" si="0"/>
        <v>0</v>
      </c>
      <c r="Y12" s="127">
        <f t="shared" si="0"/>
        <v>0</v>
      </c>
      <c r="Z12" s="127">
        <f t="shared" si="0"/>
        <v>233088900</v>
      </c>
      <c r="AA12" s="127">
        <f t="shared" si="0"/>
        <v>233088900</v>
      </c>
      <c r="AB12" s="127">
        <f t="shared" si="0"/>
        <v>0</v>
      </c>
      <c r="AC12" s="127">
        <f t="shared" si="0"/>
        <v>0</v>
      </c>
      <c r="AD12" s="127">
        <f t="shared" si="0"/>
        <v>0</v>
      </c>
      <c r="AE12" s="127">
        <f t="shared" si="0"/>
        <v>0</v>
      </c>
      <c r="AF12" s="127">
        <f t="shared" si="0"/>
        <v>0</v>
      </c>
      <c r="AG12" s="127">
        <f t="shared" si="0"/>
        <v>0</v>
      </c>
      <c r="AH12" s="127">
        <f t="shared" si="0"/>
        <v>0</v>
      </c>
      <c r="AI12" s="127">
        <f t="shared" si="0"/>
        <v>0</v>
      </c>
      <c r="AJ12" s="127">
        <f t="shared" si="0"/>
        <v>0</v>
      </c>
      <c r="AK12" s="127">
        <f t="shared" si="0"/>
        <v>0</v>
      </c>
      <c r="AL12" s="127">
        <f t="shared" si="0"/>
        <v>0</v>
      </c>
      <c r="AM12" s="127">
        <f t="shared" si="0"/>
        <v>0</v>
      </c>
      <c r="AN12" s="127">
        <f t="shared" si="0"/>
        <v>0</v>
      </c>
      <c r="AO12" s="127">
        <f t="shared" si="0"/>
        <v>0</v>
      </c>
      <c r="AP12" s="127">
        <f t="shared" si="0"/>
        <v>0</v>
      </c>
      <c r="AQ12" s="127">
        <f t="shared" si="0"/>
        <v>0</v>
      </c>
      <c r="AR12" s="127">
        <f t="shared" si="0"/>
        <v>0</v>
      </c>
      <c r="AS12" s="127">
        <f t="shared" si="0"/>
        <v>0</v>
      </c>
      <c r="AT12" s="127">
        <f t="shared" si="0"/>
        <v>0</v>
      </c>
      <c r="AU12" s="127">
        <f t="shared" si="0"/>
        <v>0</v>
      </c>
      <c r="AV12" s="127">
        <f t="shared" si="0"/>
        <v>0</v>
      </c>
      <c r="AW12" s="127">
        <f t="shared" si="0"/>
        <v>0</v>
      </c>
      <c r="AX12" s="127">
        <f t="shared" si="0"/>
        <v>0</v>
      </c>
      <c r="AY12" s="127">
        <f t="shared" si="0"/>
        <v>0</v>
      </c>
    </row>
    <row r="13" spans="1:51" ht="13.5" customHeight="1">
      <c r="A13" s="108" t="s">
        <v>22</v>
      </c>
      <c r="B13" s="108" t="s">
        <v>4</v>
      </c>
      <c r="C13" s="128">
        <f>SUMIF($F$8:$AY$8,"SBC",$F13:$AY13)</f>
        <v>0</v>
      </c>
      <c r="D13" s="128">
        <f aca="true" t="shared" si="1" ref="D13:D53">C13</f>
        <v>0</v>
      </c>
      <c r="E13" s="128">
        <f aca="true" t="shared" si="2" ref="E13:E53">C13-D13</f>
        <v>0</v>
      </c>
      <c r="F13" s="129"/>
      <c r="G13" s="128">
        <f aca="true" t="shared" si="3" ref="G13:G53">F13</f>
        <v>0</v>
      </c>
      <c r="H13" s="129"/>
      <c r="I13" s="128">
        <f aca="true" t="shared" si="4" ref="I13:I53">H13</f>
        <v>0</v>
      </c>
      <c r="J13" s="129"/>
      <c r="K13" s="128">
        <f aca="true" t="shared" si="5" ref="K13:K53">J13</f>
        <v>0</v>
      </c>
      <c r="L13" s="129"/>
      <c r="M13" s="128">
        <f>L13</f>
        <v>0</v>
      </c>
      <c r="N13" s="129"/>
      <c r="O13" s="128">
        <f>N13</f>
        <v>0</v>
      </c>
      <c r="P13" s="129"/>
      <c r="Q13" s="128">
        <f>P13</f>
        <v>0</v>
      </c>
      <c r="R13" s="129"/>
      <c r="S13" s="128">
        <f>R13</f>
        <v>0</v>
      </c>
      <c r="T13" s="129"/>
      <c r="U13" s="128">
        <f>T13</f>
        <v>0</v>
      </c>
      <c r="V13" s="129"/>
      <c r="W13" s="128">
        <f>V13</f>
        <v>0</v>
      </c>
      <c r="X13" s="129"/>
      <c r="Y13" s="128">
        <f>X13</f>
        <v>0</v>
      </c>
      <c r="Z13" s="129"/>
      <c r="AA13" s="128">
        <f>Z13</f>
        <v>0</v>
      </c>
      <c r="AB13" s="129"/>
      <c r="AC13" s="128">
        <f>AB13</f>
        <v>0</v>
      </c>
      <c r="AD13" s="129"/>
      <c r="AE13" s="128">
        <f>AD13</f>
        <v>0</v>
      </c>
      <c r="AF13" s="129"/>
      <c r="AG13" s="128">
        <f>AF13</f>
        <v>0</v>
      </c>
      <c r="AH13" s="129"/>
      <c r="AI13" s="128">
        <f>AH13</f>
        <v>0</v>
      </c>
      <c r="AJ13" s="129"/>
      <c r="AK13" s="128">
        <f>AJ13</f>
        <v>0</v>
      </c>
      <c r="AL13" s="129"/>
      <c r="AM13" s="128">
        <f>AL13</f>
        <v>0</v>
      </c>
      <c r="AN13" s="129"/>
      <c r="AO13" s="128">
        <f>AN13</f>
        <v>0</v>
      </c>
      <c r="AP13" s="129"/>
      <c r="AQ13" s="128">
        <f>AP13</f>
        <v>0</v>
      </c>
      <c r="AR13" s="129"/>
      <c r="AS13" s="128">
        <f>AR13</f>
        <v>0</v>
      </c>
      <c r="AT13" s="129"/>
      <c r="AU13" s="128">
        <f>AT13</f>
        <v>0</v>
      </c>
      <c r="AV13" s="129"/>
      <c r="AW13" s="128">
        <f>AV13</f>
        <v>0</v>
      </c>
      <c r="AX13" s="129"/>
      <c r="AY13" s="128">
        <f aca="true" t="shared" si="6" ref="AY13:AY53">AX13</f>
        <v>0</v>
      </c>
    </row>
    <row r="14" spans="1:51" ht="13.5" customHeight="1">
      <c r="A14" s="108" t="s">
        <v>27</v>
      </c>
      <c r="B14" s="108" t="s">
        <v>5</v>
      </c>
      <c r="C14" s="128">
        <f>SUMIF($F$8:$AY$8,"SBC",$F14:$AY14)</f>
        <v>617905262</v>
      </c>
      <c r="D14" s="128">
        <f t="shared" si="1"/>
        <v>617905262</v>
      </c>
      <c r="E14" s="128">
        <f t="shared" si="2"/>
        <v>0</v>
      </c>
      <c r="F14" s="129">
        <v>358557962</v>
      </c>
      <c r="G14" s="128">
        <f t="shared" si="3"/>
        <v>358557962</v>
      </c>
      <c r="H14" s="129"/>
      <c r="I14" s="128">
        <f t="shared" si="4"/>
        <v>0</v>
      </c>
      <c r="J14" s="129">
        <v>26258400</v>
      </c>
      <c r="K14" s="128">
        <f t="shared" si="5"/>
        <v>26258400</v>
      </c>
      <c r="L14" s="129"/>
      <c r="M14" s="128">
        <f>L14</f>
        <v>0</v>
      </c>
      <c r="N14" s="129"/>
      <c r="O14" s="128">
        <f>N14</f>
        <v>0</v>
      </c>
      <c r="P14" s="129"/>
      <c r="Q14" s="128">
        <f>P14</f>
        <v>0</v>
      </c>
      <c r="R14" s="129"/>
      <c r="S14" s="128">
        <f>R14</f>
        <v>0</v>
      </c>
      <c r="T14" s="129"/>
      <c r="U14" s="128">
        <f>T14</f>
        <v>0</v>
      </c>
      <c r="V14" s="129"/>
      <c r="W14" s="128">
        <f>V14</f>
        <v>0</v>
      </c>
      <c r="X14" s="129"/>
      <c r="Y14" s="128">
        <f>X14</f>
        <v>0</v>
      </c>
      <c r="Z14" s="129">
        <v>233088900</v>
      </c>
      <c r="AA14" s="128">
        <f>Z14</f>
        <v>233088900</v>
      </c>
      <c r="AB14" s="129"/>
      <c r="AC14" s="128">
        <f>AB14</f>
        <v>0</v>
      </c>
      <c r="AD14" s="129"/>
      <c r="AE14" s="128">
        <f>AD14</f>
        <v>0</v>
      </c>
      <c r="AF14" s="129"/>
      <c r="AG14" s="128">
        <f>AF14</f>
        <v>0</v>
      </c>
      <c r="AH14" s="129"/>
      <c r="AI14" s="128">
        <f>AH14</f>
        <v>0</v>
      </c>
      <c r="AJ14" s="129"/>
      <c r="AK14" s="128">
        <f>AJ14</f>
        <v>0</v>
      </c>
      <c r="AL14" s="129"/>
      <c r="AM14" s="128">
        <f>AL14</f>
        <v>0</v>
      </c>
      <c r="AN14" s="129"/>
      <c r="AO14" s="128">
        <f>AN14</f>
        <v>0</v>
      </c>
      <c r="AP14" s="129"/>
      <c r="AQ14" s="128">
        <f>AP14</f>
        <v>0</v>
      </c>
      <c r="AR14" s="129"/>
      <c r="AS14" s="128">
        <f>AR14</f>
        <v>0</v>
      </c>
      <c r="AT14" s="129"/>
      <c r="AU14" s="128">
        <f>AT14</f>
        <v>0</v>
      </c>
      <c r="AV14" s="129"/>
      <c r="AW14" s="128">
        <f>AV14</f>
        <v>0</v>
      </c>
      <c r="AX14" s="129"/>
      <c r="AY14" s="128">
        <f t="shared" si="6"/>
        <v>0</v>
      </c>
    </row>
    <row r="15" spans="1:51" ht="13.5" customHeight="1">
      <c r="A15" s="107" t="s">
        <v>6</v>
      </c>
      <c r="B15" s="107" t="s">
        <v>44</v>
      </c>
      <c r="C15" s="127">
        <f>SUM(C16,C19)</f>
        <v>591646862</v>
      </c>
      <c r="D15" s="127">
        <f aca="true" t="shared" si="7" ref="D15:AY15">SUM(D16,D19)</f>
        <v>591646862</v>
      </c>
      <c r="E15" s="127">
        <f t="shared" si="7"/>
        <v>0</v>
      </c>
      <c r="F15" s="127">
        <f t="shared" si="7"/>
        <v>358557962</v>
      </c>
      <c r="G15" s="127">
        <f t="shared" si="7"/>
        <v>358557962</v>
      </c>
      <c r="H15" s="127">
        <f t="shared" si="7"/>
        <v>0</v>
      </c>
      <c r="I15" s="127">
        <f t="shared" si="7"/>
        <v>0</v>
      </c>
      <c r="J15" s="127">
        <f t="shared" si="7"/>
        <v>0</v>
      </c>
      <c r="K15" s="127">
        <f t="shared" si="7"/>
        <v>0</v>
      </c>
      <c r="L15" s="127">
        <f t="shared" si="7"/>
        <v>0</v>
      </c>
      <c r="M15" s="127">
        <f t="shared" si="7"/>
        <v>0</v>
      </c>
      <c r="N15" s="127">
        <f t="shared" si="7"/>
        <v>0</v>
      </c>
      <c r="O15" s="127">
        <f t="shared" si="7"/>
        <v>0</v>
      </c>
      <c r="P15" s="127">
        <f t="shared" si="7"/>
        <v>0</v>
      </c>
      <c r="Q15" s="127">
        <f t="shared" si="7"/>
        <v>0</v>
      </c>
      <c r="R15" s="127">
        <f t="shared" si="7"/>
        <v>0</v>
      </c>
      <c r="S15" s="127">
        <f t="shared" si="7"/>
        <v>0</v>
      </c>
      <c r="T15" s="127">
        <f t="shared" si="7"/>
        <v>0</v>
      </c>
      <c r="U15" s="127">
        <f t="shared" si="7"/>
        <v>0</v>
      </c>
      <c r="V15" s="127">
        <f t="shared" si="7"/>
        <v>0</v>
      </c>
      <c r="W15" s="127">
        <f t="shared" si="7"/>
        <v>0</v>
      </c>
      <c r="X15" s="127">
        <f t="shared" si="7"/>
        <v>0</v>
      </c>
      <c r="Y15" s="127">
        <f t="shared" si="7"/>
        <v>0</v>
      </c>
      <c r="Z15" s="127">
        <f t="shared" si="7"/>
        <v>233088900</v>
      </c>
      <c r="AA15" s="127">
        <f t="shared" si="7"/>
        <v>233088900</v>
      </c>
      <c r="AB15" s="127">
        <f t="shared" si="7"/>
        <v>0</v>
      </c>
      <c r="AC15" s="127">
        <f t="shared" si="7"/>
        <v>0</v>
      </c>
      <c r="AD15" s="127">
        <f t="shared" si="7"/>
        <v>0</v>
      </c>
      <c r="AE15" s="127">
        <f t="shared" si="7"/>
        <v>0</v>
      </c>
      <c r="AF15" s="127">
        <f t="shared" si="7"/>
        <v>0</v>
      </c>
      <c r="AG15" s="127">
        <f t="shared" si="7"/>
        <v>0</v>
      </c>
      <c r="AH15" s="127">
        <f t="shared" si="7"/>
        <v>0</v>
      </c>
      <c r="AI15" s="127">
        <f t="shared" si="7"/>
        <v>0</v>
      </c>
      <c r="AJ15" s="127">
        <f t="shared" si="7"/>
        <v>0</v>
      </c>
      <c r="AK15" s="127">
        <f t="shared" si="7"/>
        <v>0</v>
      </c>
      <c r="AL15" s="127">
        <f t="shared" si="7"/>
        <v>0</v>
      </c>
      <c r="AM15" s="127">
        <f t="shared" si="7"/>
        <v>0</v>
      </c>
      <c r="AN15" s="127">
        <f t="shared" si="7"/>
        <v>0</v>
      </c>
      <c r="AO15" s="127">
        <f t="shared" si="7"/>
        <v>0</v>
      </c>
      <c r="AP15" s="127">
        <f t="shared" si="7"/>
        <v>0</v>
      </c>
      <c r="AQ15" s="127">
        <f t="shared" si="7"/>
        <v>0</v>
      </c>
      <c r="AR15" s="127">
        <f t="shared" si="7"/>
        <v>0</v>
      </c>
      <c r="AS15" s="127">
        <f t="shared" si="7"/>
        <v>0</v>
      </c>
      <c r="AT15" s="127">
        <f t="shared" si="7"/>
        <v>0</v>
      </c>
      <c r="AU15" s="127">
        <f t="shared" si="7"/>
        <v>0</v>
      </c>
      <c r="AV15" s="127">
        <f t="shared" si="7"/>
        <v>0</v>
      </c>
      <c r="AW15" s="127">
        <f t="shared" si="7"/>
        <v>0</v>
      </c>
      <c r="AX15" s="127">
        <f t="shared" si="7"/>
        <v>0</v>
      </c>
      <c r="AY15" s="127">
        <f t="shared" si="7"/>
        <v>0</v>
      </c>
    </row>
    <row r="16" spans="1:51" ht="13.5" customHeight="1">
      <c r="A16" s="108">
        <v>1</v>
      </c>
      <c r="B16" s="108" t="s">
        <v>148</v>
      </c>
      <c r="C16" s="128">
        <f>SUM(C17:C18)</f>
        <v>591646862</v>
      </c>
      <c r="D16" s="128">
        <f aca="true" t="shared" si="8" ref="D16:AY16">SUM(D17:D18)</f>
        <v>591646862</v>
      </c>
      <c r="E16" s="128">
        <f t="shared" si="8"/>
        <v>0</v>
      </c>
      <c r="F16" s="128">
        <f t="shared" si="8"/>
        <v>358557962</v>
      </c>
      <c r="G16" s="128">
        <f t="shared" si="8"/>
        <v>358557962</v>
      </c>
      <c r="H16" s="128">
        <f t="shared" si="8"/>
        <v>0</v>
      </c>
      <c r="I16" s="128">
        <f t="shared" si="8"/>
        <v>0</v>
      </c>
      <c r="J16" s="128">
        <f t="shared" si="8"/>
        <v>0</v>
      </c>
      <c r="K16" s="128">
        <f t="shared" si="8"/>
        <v>0</v>
      </c>
      <c r="L16" s="128">
        <f t="shared" si="8"/>
        <v>0</v>
      </c>
      <c r="M16" s="128">
        <f t="shared" si="8"/>
        <v>0</v>
      </c>
      <c r="N16" s="128">
        <f t="shared" si="8"/>
        <v>0</v>
      </c>
      <c r="O16" s="128">
        <f t="shared" si="8"/>
        <v>0</v>
      </c>
      <c r="P16" s="128">
        <f t="shared" si="8"/>
        <v>0</v>
      </c>
      <c r="Q16" s="128">
        <f t="shared" si="8"/>
        <v>0</v>
      </c>
      <c r="R16" s="128">
        <f t="shared" si="8"/>
        <v>0</v>
      </c>
      <c r="S16" s="128">
        <f t="shared" si="8"/>
        <v>0</v>
      </c>
      <c r="T16" s="128">
        <f t="shared" si="8"/>
        <v>0</v>
      </c>
      <c r="U16" s="128">
        <f t="shared" si="8"/>
        <v>0</v>
      </c>
      <c r="V16" s="128">
        <f t="shared" si="8"/>
        <v>0</v>
      </c>
      <c r="W16" s="128">
        <f t="shared" si="8"/>
        <v>0</v>
      </c>
      <c r="X16" s="128">
        <f t="shared" si="8"/>
        <v>0</v>
      </c>
      <c r="Y16" s="128">
        <f t="shared" si="8"/>
        <v>0</v>
      </c>
      <c r="Z16" s="128">
        <f t="shared" si="8"/>
        <v>233088900</v>
      </c>
      <c r="AA16" s="128">
        <f t="shared" si="8"/>
        <v>233088900</v>
      </c>
      <c r="AB16" s="128">
        <f t="shared" si="8"/>
        <v>0</v>
      </c>
      <c r="AC16" s="128">
        <f t="shared" si="8"/>
        <v>0</v>
      </c>
      <c r="AD16" s="128">
        <f t="shared" si="8"/>
        <v>0</v>
      </c>
      <c r="AE16" s="128">
        <f t="shared" si="8"/>
        <v>0</v>
      </c>
      <c r="AF16" s="128">
        <f t="shared" si="8"/>
        <v>0</v>
      </c>
      <c r="AG16" s="128">
        <f t="shared" si="8"/>
        <v>0</v>
      </c>
      <c r="AH16" s="128">
        <f t="shared" si="8"/>
        <v>0</v>
      </c>
      <c r="AI16" s="128">
        <f t="shared" si="8"/>
        <v>0</v>
      </c>
      <c r="AJ16" s="128">
        <f t="shared" si="8"/>
        <v>0</v>
      </c>
      <c r="AK16" s="128">
        <f t="shared" si="8"/>
        <v>0</v>
      </c>
      <c r="AL16" s="128">
        <f t="shared" si="8"/>
        <v>0</v>
      </c>
      <c r="AM16" s="128">
        <f t="shared" si="8"/>
        <v>0</v>
      </c>
      <c r="AN16" s="128">
        <f t="shared" si="8"/>
        <v>0</v>
      </c>
      <c r="AO16" s="128">
        <f t="shared" si="8"/>
        <v>0</v>
      </c>
      <c r="AP16" s="128">
        <f t="shared" si="8"/>
        <v>0</v>
      </c>
      <c r="AQ16" s="128">
        <f t="shared" si="8"/>
        <v>0</v>
      </c>
      <c r="AR16" s="128">
        <f t="shared" si="8"/>
        <v>0</v>
      </c>
      <c r="AS16" s="128">
        <f t="shared" si="8"/>
        <v>0</v>
      </c>
      <c r="AT16" s="128">
        <f t="shared" si="8"/>
        <v>0</v>
      </c>
      <c r="AU16" s="128">
        <f t="shared" si="8"/>
        <v>0</v>
      </c>
      <c r="AV16" s="128">
        <f t="shared" si="8"/>
        <v>0</v>
      </c>
      <c r="AW16" s="128">
        <f t="shared" si="8"/>
        <v>0</v>
      </c>
      <c r="AX16" s="128">
        <f t="shared" si="8"/>
        <v>0</v>
      </c>
      <c r="AY16" s="128">
        <f t="shared" si="8"/>
        <v>0</v>
      </c>
    </row>
    <row r="17" spans="1:51" ht="13.5" customHeight="1">
      <c r="A17" s="108" t="s">
        <v>8</v>
      </c>
      <c r="B17" s="108" t="s">
        <v>149</v>
      </c>
      <c r="C17" s="128">
        <f>SUMIF($F$8:$AY$8,"SBC",$F17:$AY17)</f>
        <v>591646862</v>
      </c>
      <c r="D17" s="128">
        <f t="shared" si="1"/>
        <v>591646862</v>
      </c>
      <c r="E17" s="128">
        <f t="shared" si="2"/>
        <v>0</v>
      </c>
      <c r="F17" s="129">
        <v>358557962</v>
      </c>
      <c r="G17" s="128">
        <f t="shared" si="3"/>
        <v>358557962</v>
      </c>
      <c r="H17" s="129"/>
      <c r="I17" s="128">
        <f t="shared" si="4"/>
        <v>0</v>
      </c>
      <c r="J17" s="129"/>
      <c r="K17" s="128">
        <f t="shared" si="5"/>
        <v>0</v>
      </c>
      <c r="L17" s="129"/>
      <c r="M17" s="128">
        <f>L17</f>
        <v>0</v>
      </c>
      <c r="N17" s="129"/>
      <c r="O17" s="128">
        <f>N17</f>
        <v>0</v>
      </c>
      <c r="P17" s="129"/>
      <c r="Q17" s="128">
        <f>P17</f>
        <v>0</v>
      </c>
      <c r="R17" s="129"/>
      <c r="S17" s="128">
        <f>R17</f>
        <v>0</v>
      </c>
      <c r="T17" s="129"/>
      <c r="U17" s="128">
        <f>T17</f>
        <v>0</v>
      </c>
      <c r="V17" s="129"/>
      <c r="W17" s="128">
        <f>V17</f>
        <v>0</v>
      </c>
      <c r="X17" s="129"/>
      <c r="Y17" s="128">
        <f>X17</f>
        <v>0</v>
      </c>
      <c r="Z17" s="129">
        <v>233088900</v>
      </c>
      <c r="AA17" s="128">
        <f>Z17</f>
        <v>233088900</v>
      </c>
      <c r="AB17" s="129"/>
      <c r="AC17" s="128">
        <f>AB17</f>
        <v>0</v>
      </c>
      <c r="AD17" s="129"/>
      <c r="AE17" s="128">
        <f>AD17</f>
        <v>0</v>
      </c>
      <c r="AF17" s="129"/>
      <c r="AG17" s="128">
        <f>AF17</f>
        <v>0</v>
      </c>
      <c r="AH17" s="129"/>
      <c r="AI17" s="128">
        <f>AH17</f>
        <v>0</v>
      </c>
      <c r="AJ17" s="129"/>
      <c r="AK17" s="128">
        <f>AJ17</f>
        <v>0</v>
      </c>
      <c r="AL17" s="129"/>
      <c r="AM17" s="128">
        <f>AL17</f>
        <v>0</v>
      </c>
      <c r="AN17" s="129"/>
      <c r="AO17" s="128">
        <f>AN17</f>
        <v>0</v>
      </c>
      <c r="AP17" s="129"/>
      <c r="AQ17" s="128">
        <f>AP17</f>
        <v>0</v>
      </c>
      <c r="AR17" s="129"/>
      <c r="AS17" s="128">
        <f>AR17</f>
        <v>0</v>
      </c>
      <c r="AT17" s="129"/>
      <c r="AU17" s="128">
        <f>AT17</f>
        <v>0</v>
      </c>
      <c r="AV17" s="129"/>
      <c r="AW17" s="128">
        <f>AV17</f>
        <v>0</v>
      </c>
      <c r="AX17" s="129"/>
      <c r="AY17" s="128">
        <f t="shared" si="6"/>
        <v>0</v>
      </c>
    </row>
    <row r="18" spans="1:51" ht="13.5" customHeight="1">
      <c r="A18" s="108" t="s">
        <v>10</v>
      </c>
      <c r="B18" s="108" t="s">
        <v>11</v>
      </c>
      <c r="C18" s="128">
        <f>SUMIF($F$8:$AY$8,"SBC",$F18:$AY18)</f>
        <v>0</v>
      </c>
      <c r="D18" s="128">
        <f t="shared" si="1"/>
        <v>0</v>
      </c>
      <c r="E18" s="128">
        <f t="shared" si="2"/>
        <v>0</v>
      </c>
      <c r="F18" s="129"/>
      <c r="G18" s="128">
        <f t="shared" si="3"/>
        <v>0</v>
      </c>
      <c r="H18" s="129"/>
      <c r="I18" s="128">
        <f t="shared" si="4"/>
        <v>0</v>
      </c>
      <c r="J18" s="129"/>
      <c r="K18" s="128">
        <f t="shared" si="5"/>
        <v>0</v>
      </c>
      <c r="L18" s="129"/>
      <c r="M18" s="128">
        <f>L18</f>
        <v>0</v>
      </c>
      <c r="N18" s="129"/>
      <c r="O18" s="128">
        <f>N18</f>
        <v>0</v>
      </c>
      <c r="P18" s="129"/>
      <c r="Q18" s="128">
        <f>P18</f>
        <v>0</v>
      </c>
      <c r="R18" s="129"/>
      <c r="S18" s="128">
        <f>R18</f>
        <v>0</v>
      </c>
      <c r="T18" s="129"/>
      <c r="U18" s="128">
        <f>T18</f>
        <v>0</v>
      </c>
      <c r="V18" s="129"/>
      <c r="W18" s="128">
        <f>V18</f>
        <v>0</v>
      </c>
      <c r="X18" s="129"/>
      <c r="Y18" s="128">
        <f>X18</f>
        <v>0</v>
      </c>
      <c r="Z18" s="129"/>
      <c r="AA18" s="128">
        <f>Z18</f>
        <v>0</v>
      </c>
      <c r="AB18" s="129"/>
      <c r="AC18" s="128">
        <f>AB18</f>
        <v>0</v>
      </c>
      <c r="AD18" s="129"/>
      <c r="AE18" s="128">
        <f>AD18</f>
        <v>0</v>
      </c>
      <c r="AF18" s="129"/>
      <c r="AG18" s="128">
        <f>AF18</f>
        <v>0</v>
      </c>
      <c r="AH18" s="129"/>
      <c r="AI18" s="128">
        <f>AH18</f>
        <v>0</v>
      </c>
      <c r="AJ18" s="129"/>
      <c r="AK18" s="128">
        <f>AJ18</f>
        <v>0</v>
      </c>
      <c r="AL18" s="129"/>
      <c r="AM18" s="128">
        <f>AL18</f>
        <v>0</v>
      </c>
      <c r="AN18" s="129"/>
      <c r="AO18" s="128">
        <f>AN18</f>
        <v>0</v>
      </c>
      <c r="AP18" s="129"/>
      <c r="AQ18" s="128">
        <f>AP18</f>
        <v>0</v>
      </c>
      <c r="AR18" s="129"/>
      <c r="AS18" s="128">
        <f>AR18</f>
        <v>0</v>
      </c>
      <c r="AT18" s="129"/>
      <c r="AU18" s="128">
        <f>AT18</f>
        <v>0</v>
      </c>
      <c r="AV18" s="129"/>
      <c r="AW18" s="128">
        <f>AV18</f>
        <v>0</v>
      </c>
      <c r="AX18" s="129"/>
      <c r="AY18" s="128">
        <f t="shared" si="6"/>
        <v>0</v>
      </c>
    </row>
    <row r="19" spans="1:51" ht="13.5" customHeight="1">
      <c r="A19" s="108">
        <v>2</v>
      </c>
      <c r="B19" s="108" t="s">
        <v>12</v>
      </c>
      <c r="C19" s="128">
        <f>SUM(C20:C21)</f>
        <v>0</v>
      </c>
      <c r="D19" s="128">
        <f aca="true" t="shared" si="9" ref="D19:AY19">SUM(D20:D21)</f>
        <v>0</v>
      </c>
      <c r="E19" s="128">
        <f t="shared" si="9"/>
        <v>0</v>
      </c>
      <c r="F19" s="128">
        <f t="shared" si="9"/>
        <v>0</v>
      </c>
      <c r="G19" s="128">
        <f t="shared" si="9"/>
        <v>0</v>
      </c>
      <c r="H19" s="128">
        <f t="shared" si="9"/>
        <v>0</v>
      </c>
      <c r="I19" s="128">
        <f t="shared" si="9"/>
        <v>0</v>
      </c>
      <c r="J19" s="128">
        <f t="shared" si="9"/>
        <v>0</v>
      </c>
      <c r="K19" s="128">
        <f t="shared" si="9"/>
        <v>0</v>
      </c>
      <c r="L19" s="128">
        <f t="shared" si="9"/>
        <v>0</v>
      </c>
      <c r="M19" s="128">
        <f t="shared" si="9"/>
        <v>0</v>
      </c>
      <c r="N19" s="128">
        <f t="shared" si="9"/>
        <v>0</v>
      </c>
      <c r="O19" s="128">
        <f t="shared" si="9"/>
        <v>0</v>
      </c>
      <c r="P19" s="128">
        <f t="shared" si="9"/>
        <v>0</v>
      </c>
      <c r="Q19" s="128">
        <f t="shared" si="9"/>
        <v>0</v>
      </c>
      <c r="R19" s="128">
        <f t="shared" si="9"/>
        <v>0</v>
      </c>
      <c r="S19" s="128">
        <f t="shared" si="9"/>
        <v>0</v>
      </c>
      <c r="T19" s="128">
        <f t="shared" si="9"/>
        <v>0</v>
      </c>
      <c r="U19" s="128">
        <f t="shared" si="9"/>
        <v>0</v>
      </c>
      <c r="V19" s="128">
        <f t="shared" si="9"/>
        <v>0</v>
      </c>
      <c r="W19" s="128">
        <f t="shared" si="9"/>
        <v>0</v>
      </c>
      <c r="X19" s="128">
        <f t="shared" si="9"/>
        <v>0</v>
      </c>
      <c r="Y19" s="128">
        <f t="shared" si="9"/>
        <v>0</v>
      </c>
      <c r="Z19" s="128">
        <f t="shared" si="9"/>
        <v>0</v>
      </c>
      <c r="AA19" s="128">
        <f t="shared" si="9"/>
        <v>0</v>
      </c>
      <c r="AB19" s="128">
        <f t="shared" si="9"/>
        <v>0</v>
      </c>
      <c r="AC19" s="128">
        <f t="shared" si="9"/>
        <v>0</v>
      </c>
      <c r="AD19" s="128">
        <f t="shared" si="9"/>
        <v>0</v>
      </c>
      <c r="AE19" s="128">
        <f t="shared" si="9"/>
        <v>0</v>
      </c>
      <c r="AF19" s="128">
        <f t="shared" si="9"/>
        <v>0</v>
      </c>
      <c r="AG19" s="128">
        <f t="shared" si="9"/>
        <v>0</v>
      </c>
      <c r="AH19" s="128">
        <f t="shared" si="9"/>
        <v>0</v>
      </c>
      <c r="AI19" s="128">
        <f t="shared" si="9"/>
        <v>0</v>
      </c>
      <c r="AJ19" s="128">
        <f t="shared" si="9"/>
        <v>0</v>
      </c>
      <c r="AK19" s="128">
        <f t="shared" si="9"/>
        <v>0</v>
      </c>
      <c r="AL19" s="128">
        <f t="shared" si="9"/>
        <v>0</v>
      </c>
      <c r="AM19" s="128">
        <f t="shared" si="9"/>
        <v>0</v>
      </c>
      <c r="AN19" s="128">
        <f t="shared" si="9"/>
        <v>0</v>
      </c>
      <c r="AO19" s="128">
        <f t="shared" si="9"/>
        <v>0</v>
      </c>
      <c r="AP19" s="128">
        <f t="shared" si="9"/>
        <v>0</v>
      </c>
      <c r="AQ19" s="128">
        <f t="shared" si="9"/>
        <v>0</v>
      </c>
      <c r="AR19" s="128">
        <f t="shared" si="9"/>
        <v>0</v>
      </c>
      <c r="AS19" s="128">
        <f t="shared" si="9"/>
        <v>0</v>
      </c>
      <c r="AT19" s="128">
        <f t="shared" si="9"/>
        <v>0</v>
      </c>
      <c r="AU19" s="128">
        <f t="shared" si="9"/>
        <v>0</v>
      </c>
      <c r="AV19" s="128">
        <f t="shared" si="9"/>
        <v>0</v>
      </c>
      <c r="AW19" s="128">
        <f t="shared" si="9"/>
        <v>0</v>
      </c>
      <c r="AX19" s="128">
        <f t="shared" si="9"/>
        <v>0</v>
      </c>
      <c r="AY19" s="128">
        <f t="shared" si="9"/>
        <v>0</v>
      </c>
    </row>
    <row r="20" spans="1:51" ht="13.5" customHeight="1">
      <c r="A20" s="108" t="s">
        <v>8</v>
      </c>
      <c r="B20" s="108" t="s">
        <v>150</v>
      </c>
      <c r="C20" s="128">
        <f>SUMIF($F$8:$AY$8,"SBC",$F20:$AY20)</f>
        <v>0</v>
      </c>
      <c r="D20" s="128">
        <f t="shared" si="1"/>
        <v>0</v>
      </c>
      <c r="E20" s="128">
        <f t="shared" si="2"/>
        <v>0</v>
      </c>
      <c r="F20" s="129"/>
      <c r="G20" s="128">
        <f t="shared" si="3"/>
        <v>0</v>
      </c>
      <c r="H20" s="129"/>
      <c r="I20" s="128">
        <f t="shared" si="4"/>
        <v>0</v>
      </c>
      <c r="J20" s="129"/>
      <c r="K20" s="128">
        <f t="shared" si="5"/>
        <v>0</v>
      </c>
      <c r="L20" s="129"/>
      <c r="M20" s="128">
        <f>L20</f>
        <v>0</v>
      </c>
      <c r="N20" s="129"/>
      <c r="O20" s="128">
        <f>N20</f>
        <v>0</v>
      </c>
      <c r="P20" s="129"/>
      <c r="Q20" s="128">
        <f>P20</f>
        <v>0</v>
      </c>
      <c r="R20" s="129"/>
      <c r="S20" s="128">
        <f>R20</f>
        <v>0</v>
      </c>
      <c r="T20" s="129"/>
      <c r="U20" s="128">
        <f>T20</f>
        <v>0</v>
      </c>
      <c r="V20" s="129"/>
      <c r="W20" s="128">
        <f>V20</f>
        <v>0</v>
      </c>
      <c r="X20" s="129"/>
      <c r="Y20" s="128">
        <f>X20</f>
        <v>0</v>
      </c>
      <c r="Z20" s="129"/>
      <c r="AA20" s="128">
        <f>Z20</f>
        <v>0</v>
      </c>
      <c r="AB20" s="129"/>
      <c r="AC20" s="128">
        <f>AB20</f>
        <v>0</v>
      </c>
      <c r="AD20" s="129"/>
      <c r="AE20" s="128">
        <f>AD20</f>
        <v>0</v>
      </c>
      <c r="AF20" s="129"/>
      <c r="AG20" s="128">
        <f>AF20</f>
        <v>0</v>
      </c>
      <c r="AH20" s="129"/>
      <c r="AI20" s="128">
        <f>AH20</f>
        <v>0</v>
      </c>
      <c r="AJ20" s="129"/>
      <c r="AK20" s="128">
        <f>AJ20</f>
        <v>0</v>
      </c>
      <c r="AL20" s="129"/>
      <c r="AM20" s="128">
        <f>AL20</f>
        <v>0</v>
      </c>
      <c r="AN20" s="129"/>
      <c r="AO20" s="128">
        <f>AN20</f>
        <v>0</v>
      </c>
      <c r="AP20" s="129"/>
      <c r="AQ20" s="128">
        <f>AP20</f>
        <v>0</v>
      </c>
      <c r="AR20" s="129"/>
      <c r="AS20" s="128">
        <f>AR20</f>
        <v>0</v>
      </c>
      <c r="AT20" s="129"/>
      <c r="AU20" s="128">
        <f>AT20</f>
        <v>0</v>
      </c>
      <c r="AV20" s="129"/>
      <c r="AW20" s="128">
        <f>AV20</f>
        <v>0</v>
      </c>
      <c r="AX20" s="129"/>
      <c r="AY20" s="128">
        <f t="shared" si="6"/>
        <v>0</v>
      </c>
    </row>
    <row r="21" spans="1:51" ht="13.5" customHeight="1">
      <c r="A21" s="108" t="s">
        <v>10</v>
      </c>
      <c r="B21" s="108" t="s">
        <v>151</v>
      </c>
      <c r="C21" s="128">
        <f>SUMIF($F$8:$AY$8,"SBC",$F21:$AY21)</f>
        <v>0</v>
      </c>
      <c r="D21" s="128">
        <f t="shared" si="1"/>
        <v>0</v>
      </c>
      <c r="E21" s="128">
        <f t="shared" si="2"/>
        <v>0</v>
      </c>
      <c r="F21" s="129"/>
      <c r="G21" s="128">
        <f t="shared" si="3"/>
        <v>0</v>
      </c>
      <c r="H21" s="129"/>
      <c r="I21" s="128">
        <f t="shared" si="4"/>
        <v>0</v>
      </c>
      <c r="J21" s="129"/>
      <c r="K21" s="128">
        <f t="shared" si="5"/>
        <v>0</v>
      </c>
      <c r="L21" s="129"/>
      <c r="M21" s="128">
        <f>L21</f>
        <v>0</v>
      </c>
      <c r="N21" s="129"/>
      <c r="O21" s="128">
        <f>N21</f>
        <v>0</v>
      </c>
      <c r="P21" s="129"/>
      <c r="Q21" s="128">
        <f>P21</f>
        <v>0</v>
      </c>
      <c r="R21" s="129"/>
      <c r="S21" s="128">
        <f>R21</f>
        <v>0</v>
      </c>
      <c r="T21" s="129"/>
      <c r="U21" s="128">
        <f>T21</f>
        <v>0</v>
      </c>
      <c r="V21" s="129"/>
      <c r="W21" s="128">
        <f>V21</f>
        <v>0</v>
      </c>
      <c r="X21" s="129"/>
      <c r="Y21" s="128">
        <f>X21</f>
        <v>0</v>
      </c>
      <c r="Z21" s="129"/>
      <c r="AA21" s="128">
        <f>Z21</f>
        <v>0</v>
      </c>
      <c r="AB21" s="129"/>
      <c r="AC21" s="128">
        <f>AB21</f>
        <v>0</v>
      </c>
      <c r="AD21" s="129"/>
      <c r="AE21" s="128">
        <f>AD21</f>
        <v>0</v>
      </c>
      <c r="AF21" s="129"/>
      <c r="AG21" s="128">
        <f>AF21</f>
        <v>0</v>
      </c>
      <c r="AH21" s="129"/>
      <c r="AI21" s="128">
        <f>AH21</f>
        <v>0</v>
      </c>
      <c r="AJ21" s="129"/>
      <c r="AK21" s="128">
        <f>AJ21</f>
        <v>0</v>
      </c>
      <c r="AL21" s="129"/>
      <c r="AM21" s="128">
        <f>AL21</f>
        <v>0</v>
      </c>
      <c r="AN21" s="129"/>
      <c r="AO21" s="128">
        <f>AN21</f>
        <v>0</v>
      </c>
      <c r="AP21" s="129"/>
      <c r="AQ21" s="128">
        <f>AP21</f>
        <v>0</v>
      </c>
      <c r="AR21" s="129"/>
      <c r="AS21" s="128">
        <f>AR21</f>
        <v>0</v>
      </c>
      <c r="AT21" s="129"/>
      <c r="AU21" s="128">
        <f>AT21</f>
        <v>0</v>
      </c>
      <c r="AV21" s="129"/>
      <c r="AW21" s="128">
        <f>AV21</f>
        <v>0</v>
      </c>
      <c r="AX21" s="129"/>
      <c r="AY21" s="128">
        <f t="shared" si="6"/>
        <v>0</v>
      </c>
    </row>
    <row r="22" spans="1:51" ht="13.5" customHeight="1">
      <c r="A22" s="107" t="s">
        <v>15</v>
      </c>
      <c r="B22" s="107" t="s">
        <v>152</v>
      </c>
      <c r="C22" s="127">
        <f>SUM(C23:C24)</f>
        <v>0</v>
      </c>
      <c r="D22" s="127">
        <f aca="true" t="shared" si="10" ref="D22:AY22">SUM(D23:D24)</f>
        <v>0</v>
      </c>
      <c r="E22" s="127">
        <f t="shared" si="10"/>
        <v>0</v>
      </c>
      <c r="F22" s="127">
        <f t="shared" si="10"/>
        <v>0</v>
      </c>
      <c r="G22" s="127">
        <f t="shared" si="10"/>
        <v>0</v>
      </c>
      <c r="H22" s="127">
        <f t="shared" si="10"/>
        <v>0</v>
      </c>
      <c r="I22" s="127">
        <f t="shared" si="10"/>
        <v>0</v>
      </c>
      <c r="J22" s="127">
        <f t="shared" si="10"/>
        <v>0</v>
      </c>
      <c r="K22" s="127">
        <f t="shared" si="10"/>
        <v>0</v>
      </c>
      <c r="L22" s="127">
        <f t="shared" si="10"/>
        <v>0</v>
      </c>
      <c r="M22" s="127">
        <f t="shared" si="10"/>
        <v>0</v>
      </c>
      <c r="N22" s="127">
        <f t="shared" si="10"/>
        <v>0</v>
      </c>
      <c r="O22" s="127">
        <f t="shared" si="10"/>
        <v>0</v>
      </c>
      <c r="P22" s="127">
        <f t="shared" si="10"/>
        <v>0</v>
      </c>
      <c r="Q22" s="127">
        <f t="shared" si="10"/>
        <v>0</v>
      </c>
      <c r="R22" s="127">
        <f t="shared" si="10"/>
        <v>0</v>
      </c>
      <c r="S22" s="127">
        <f t="shared" si="10"/>
        <v>0</v>
      </c>
      <c r="T22" s="127">
        <f t="shared" si="10"/>
        <v>0</v>
      </c>
      <c r="U22" s="127">
        <f t="shared" si="10"/>
        <v>0</v>
      </c>
      <c r="V22" s="127">
        <f t="shared" si="10"/>
        <v>0</v>
      </c>
      <c r="W22" s="127">
        <f t="shared" si="10"/>
        <v>0</v>
      </c>
      <c r="X22" s="127">
        <f t="shared" si="10"/>
        <v>0</v>
      </c>
      <c r="Y22" s="127">
        <f t="shared" si="10"/>
        <v>0</v>
      </c>
      <c r="Z22" s="127">
        <f t="shared" si="10"/>
        <v>0</v>
      </c>
      <c r="AA22" s="127">
        <f t="shared" si="10"/>
        <v>0</v>
      </c>
      <c r="AB22" s="127">
        <f t="shared" si="10"/>
        <v>0</v>
      </c>
      <c r="AC22" s="127">
        <f t="shared" si="10"/>
        <v>0</v>
      </c>
      <c r="AD22" s="127">
        <f t="shared" si="10"/>
        <v>0</v>
      </c>
      <c r="AE22" s="127">
        <f t="shared" si="10"/>
        <v>0</v>
      </c>
      <c r="AF22" s="127">
        <f t="shared" si="10"/>
        <v>0</v>
      </c>
      <c r="AG22" s="127">
        <f t="shared" si="10"/>
        <v>0</v>
      </c>
      <c r="AH22" s="127">
        <f t="shared" si="10"/>
        <v>0</v>
      </c>
      <c r="AI22" s="127">
        <f t="shared" si="10"/>
        <v>0</v>
      </c>
      <c r="AJ22" s="127">
        <f t="shared" si="10"/>
        <v>0</v>
      </c>
      <c r="AK22" s="127">
        <f t="shared" si="10"/>
        <v>0</v>
      </c>
      <c r="AL22" s="127">
        <f t="shared" si="10"/>
        <v>0</v>
      </c>
      <c r="AM22" s="127">
        <f t="shared" si="10"/>
        <v>0</v>
      </c>
      <c r="AN22" s="127">
        <f t="shared" si="10"/>
        <v>0</v>
      </c>
      <c r="AO22" s="127">
        <f t="shared" si="10"/>
        <v>0</v>
      </c>
      <c r="AP22" s="127">
        <f t="shared" si="10"/>
        <v>0</v>
      </c>
      <c r="AQ22" s="127">
        <f t="shared" si="10"/>
        <v>0</v>
      </c>
      <c r="AR22" s="127">
        <f t="shared" si="10"/>
        <v>0</v>
      </c>
      <c r="AS22" s="127">
        <f t="shared" si="10"/>
        <v>0</v>
      </c>
      <c r="AT22" s="127">
        <f t="shared" si="10"/>
        <v>0</v>
      </c>
      <c r="AU22" s="127">
        <f t="shared" si="10"/>
        <v>0</v>
      </c>
      <c r="AV22" s="127">
        <f t="shared" si="10"/>
        <v>0</v>
      </c>
      <c r="AW22" s="127">
        <f t="shared" si="10"/>
        <v>0</v>
      </c>
      <c r="AX22" s="127">
        <f t="shared" si="10"/>
        <v>0</v>
      </c>
      <c r="AY22" s="127">
        <f t="shared" si="10"/>
        <v>0</v>
      </c>
    </row>
    <row r="23" spans="1:51" ht="13.5" customHeight="1">
      <c r="A23" s="107">
        <v>1</v>
      </c>
      <c r="B23" s="107" t="s">
        <v>4</v>
      </c>
      <c r="C23" s="127">
        <f>SUMIF($F$8:$AY$8,"SBC",$F23:$AY23)</f>
        <v>0</v>
      </c>
      <c r="D23" s="128">
        <f t="shared" si="1"/>
        <v>0</v>
      </c>
      <c r="E23" s="128">
        <f t="shared" si="2"/>
        <v>0</v>
      </c>
      <c r="F23" s="129"/>
      <c r="G23" s="128">
        <f t="shared" si="3"/>
        <v>0</v>
      </c>
      <c r="H23" s="129"/>
      <c r="I23" s="128">
        <f t="shared" si="4"/>
        <v>0</v>
      </c>
      <c r="J23" s="129"/>
      <c r="K23" s="128">
        <f t="shared" si="5"/>
        <v>0</v>
      </c>
      <c r="L23" s="129"/>
      <c r="M23" s="128">
        <f>L23</f>
        <v>0</v>
      </c>
      <c r="N23" s="129"/>
      <c r="O23" s="128">
        <f>N23</f>
        <v>0</v>
      </c>
      <c r="P23" s="129"/>
      <c r="Q23" s="128">
        <f>P23</f>
        <v>0</v>
      </c>
      <c r="R23" s="129"/>
      <c r="S23" s="128">
        <f>R23</f>
        <v>0</v>
      </c>
      <c r="T23" s="129"/>
      <c r="U23" s="128">
        <f>T23</f>
        <v>0</v>
      </c>
      <c r="V23" s="129"/>
      <c r="W23" s="128">
        <f>V23</f>
        <v>0</v>
      </c>
      <c r="X23" s="129"/>
      <c r="Y23" s="128">
        <f>X23</f>
        <v>0</v>
      </c>
      <c r="Z23" s="129"/>
      <c r="AA23" s="128">
        <f>Z23</f>
        <v>0</v>
      </c>
      <c r="AB23" s="129"/>
      <c r="AC23" s="128">
        <f>AB23</f>
        <v>0</v>
      </c>
      <c r="AD23" s="129"/>
      <c r="AE23" s="128">
        <f>AD23</f>
        <v>0</v>
      </c>
      <c r="AF23" s="129"/>
      <c r="AG23" s="128">
        <f>AF23</f>
        <v>0</v>
      </c>
      <c r="AH23" s="129"/>
      <c r="AI23" s="128">
        <f>AH23</f>
        <v>0</v>
      </c>
      <c r="AJ23" s="129"/>
      <c r="AK23" s="128">
        <f>AJ23</f>
        <v>0</v>
      </c>
      <c r="AL23" s="129"/>
      <c r="AM23" s="128">
        <f>AL23</f>
        <v>0</v>
      </c>
      <c r="AN23" s="129"/>
      <c r="AO23" s="128">
        <f>AN23</f>
        <v>0</v>
      </c>
      <c r="AP23" s="129"/>
      <c r="AQ23" s="128">
        <f>AP23</f>
        <v>0</v>
      </c>
      <c r="AR23" s="129"/>
      <c r="AS23" s="128">
        <f>AR23</f>
        <v>0</v>
      </c>
      <c r="AT23" s="129"/>
      <c r="AU23" s="128">
        <f>AT23</f>
        <v>0</v>
      </c>
      <c r="AV23" s="129"/>
      <c r="AW23" s="128">
        <f>AV23</f>
        <v>0</v>
      </c>
      <c r="AX23" s="129"/>
      <c r="AY23" s="128">
        <f t="shared" si="6"/>
        <v>0</v>
      </c>
    </row>
    <row r="24" spans="1:51" ht="13.5" customHeight="1">
      <c r="A24" s="107">
        <v>2</v>
      </c>
      <c r="B24" s="107" t="s">
        <v>5</v>
      </c>
      <c r="C24" s="127">
        <f>SUMIF($F$8:$AY$8,"SBC",$F24:$AY24)</f>
        <v>0</v>
      </c>
      <c r="D24" s="128">
        <f t="shared" si="1"/>
        <v>0</v>
      </c>
      <c r="E24" s="128">
        <f t="shared" si="2"/>
        <v>0</v>
      </c>
      <c r="F24" s="129"/>
      <c r="G24" s="128">
        <f t="shared" si="3"/>
        <v>0</v>
      </c>
      <c r="H24" s="129"/>
      <c r="I24" s="128">
        <f t="shared" si="4"/>
        <v>0</v>
      </c>
      <c r="J24" s="129"/>
      <c r="K24" s="128">
        <f t="shared" si="5"/>
        <v>0</v>
      </c>
      <c r="L24" s="129"/>
      <c r="M24" s="128">
        <f>L24</f>
        <v>0</v>
      </c>
      <c r="N24" s="129"/>
      <c r="O24" s="128">
        <f>N24</f>
        <v>0</v>
      </c>
      <c r="P24" s="129"/>
      <c r="Q24" s="128">
        <f>P24</f>
        <v>0</v>
      </c>
      <c r="R24" s="129"/>
      <c r="S24" s="128">
        <f>R24</f>
        <v>0</v>
      </c>
      <c r="T24" s="129"/>
      <c r="U24" s="128">
        <f>T24</f>
        <v>0</v>
      </c>
      <c r="V24" s="129"/>
      <c r="W24" s="128">
        <f>V24</f>
        <v>0</v>
      </c>
      <c r="X24" s="129"/>
      <c r="Y24" s="128">
        <f>X24</f>
        <v>0</v>
      </c>
      <c r="Z24" s="129"/>
      <c r="AA24" s="128">
        <f>Z24</f>
        <v>0</v>
      </c>
      <c r="AB24" s="129"/>
      <c r="AC24" s="128">
        <f>AB24</f>
        <v>0</v>
      </c>
      <c r="AD24" s="129"/>
      <c r="AE24" s="128">
        <f>AD24</f>
        <v>0</v>
      </c>
      <c r="AF24" s="129"/>
      <c r="AG24" s="128">
        <f>AF24</f>
        <v>0</v>
      </c>
      <c r="AH24" s="129"/>
      <c r="AI24" s="128">
        <f>AH24</f>
        <v>0</v>
      </c>
      <c r="AJ24" s="129"/>
      <c r="AK24" s="128">
        <f>AJ24</f>
        <v>0</v>
      </c>
      <c r="AL24" s="129"/>
      <c r="AM24" s="128">
        <f>AL24</f>
        <v>0</v>
      </c>
      <c r="AN24" s="129"/>
      <c r="AO24" s="128">
        <f>AN24</f>
        <v>0</v>
      </c>
      <c r="AP24" s="129"/>
      <c r="AQ24" s="128">
        <f>AP24</f>
        <v>0</v>
      </c>
      <c r="AR24" s="129"/>
      <c r="AS24" s="128">
        <f>AR24</f>
        <v>0</v>
      </c>
      <c r="AT24" s="129"/>
      <c r="AU24" s="128">
        <f>AT24</f>
        <v>0</v>
      </c>
      <c r="AV24" s="129"/>
      <c r="AW24" s="128">
        <f>AV24</f>
        <v>0</v>
      </c>
      <c r="AX24" s="129"/>
      <c r="AY24" s="128">
        <f t="shared" si="6"/>
        <v>0</v>
      </c>
    </row>
    <row r="25" spans="1:51" ht="13.5" customHeight="1">
      <c r="A25" s="107" t="s">
        <v>17</v>
      </c>
      <c r="B25" s="107" t="s">
        <v>153</v>
      </c>
      <c r="C25" s="127">
        <f>C26</f>
        <v>185875720351</v>
      </c>
      <c r="D25" s="127">
        <f aca="true" t="shared" si="11" ref="D25:AY25">D26</f>
        <v>185875720351</v>
      </c>
      <c r="E25" s="127">
        <f t="shared" si="11"/>
        <v>0</v>
      </c>
      <c r="F25" s="127">
        <f t="shared" si="11"/>
        <v>6652111022</v>
      </c>
      <c r="G25" s="127">
        <f t="shared" si="11"/>
        <v>6652111022</v>
      </c>
      <c r="H25" s="127">
        <f t="shared" si="11"/>
        <v>3206262431</v>
      </c>
      <c r="I25" s="127">
        <f t="shared" si="11"/>
        <v>3206262431</v>
      </c>
      <c r="J25" s="127">
        <f t="shared" si="11"/>
        <v>3438321000</v>
      </c>
      <c r="K25" s="127">
        <f t="shared" si="11"/>
        <v>3438321000</v>
      </c>
      <c r="L25" s="127">
        <f t="shared" si="11"/>
        <v>4907533000</v>
      </c>
      <c r="M25" s="127">
        <f t="shared" si="11"/>
        <v>4907533000</v>
      </c>
      <c r="N25" s="127">
        <f t="shared" si="11"/>
        <v>3433261000</v>
      </c>
      <c r="O25" s="127">
        <f t="shared" si="11"/>
        <v>3433261000</v>
      </c>
      <c r="P25" s="127">
        <f t="shared" si="11"/>
        <v>9404273352</v>
      </c>
      <c r="Q25" s="127">
        <f t="shared" si="11"/>
        <v>9404273352</v>
      </c>
      <c r="R25" s="127">
        <f t="shared" si="11"/>
        <v>5096158843</v>
      </c>
      <c r="S25" s="127">
        <f t="shared" si="11"/>
        <v>5096158843</v>
      </c>
      <c r="T25" s="127">
        <f t="shared" si="11"/>
        <v>10319428308</v>
      </c>
      <c r="U25" s="127">
        <f t="shared" si="11"/>
        <v>10319428308</v>
      </c>
      <c r="V25" s="127">
        <f t="shared" si="11"/>
        <v>672000000</v>
      </c>
      <c r="W25" s="127">
        <f t="shared" si="11"/>
        <v>672000000</v>
      </c>
      <c r="X25" s="127">
        <f t="shared" si="11"/>
        <v>920265000</v>
      </c>
      <c r="Y25" s="127">
        <f t="shared" si="11"/>
        <v>920265000</v>
      </c>
      <c r="Z25" s="127">
        <f t="shared" si="11"/>
        <v>1414900000</v>
      </c>
      <c r="AA25" s="127">
        <f t="shared" si="11"/>
        <v>1414900000</v>
      </c>
      <c r="AB25" s="127">
        <f t="shared" si="11"/>
        <v>1822321000</v>
      </c>
      <c r="AC25" s="127">
        <f t="shared" si="11"/>
        <v>1822321000</v>
      </c>
      <c r="AD25" s="127">
        <f t="shared" si="11"/>
        <v>4851959588</v>
      </c>
      <c r="AE25" s="127">
        <f t="shared" si="11"/>
        <v>4851959588</v>
      </c>
      <c r="AF25" s="127">
        <f t="shared" si="11"/>
        <v>25662281147</v>
      </c>
      <c r="AG25" s="127">
        <f t="shared" si="11"/>
        <v>25662281147</v>
      </c>
      <c r="AH25" s="127">
        <f t="shared" si="11"/>
        <v>0</v>
      </c>
      <c r="AI25" s="127">
        <f t="shared" si="11"/>
        <v>0</v>
      </c>
      <c r="AJ25" s="127">
        <f t="shared" si="11"/>
        <v>7161110000</v>
      </c>
      <c r="AK25" s="127">
        <f t="shared" si="11"/>
        <v>7161110000</v>
      </c>
      <c r="AL25" s="127">
        <f t="shared" si="11"/>
        <v>2210049176</v>
      </c>
      <c r="AM25" s="127">
        <f t="shared" si="11"/>
        <v>2210049176</v>
      </c>
      <c r="AN25" s="127">
        <f t="shared" si="11"/>
        <v>16027384000</v>
      </c>
      <c r="AO25" s="127">
        <f t="shared" si="11"/>
        <v>16027384000</v>
      </c>
      <c r="AP25" s="127">
        <f t="shared" si="11"/>
        <v>16545866200</v>
      </c>
      <c r="AQ25" s="127">
        <f t="shared" si="11"/>
        <v>16545866200</v>
      </c>
      <c r="AR25" s="127">
        <f t="shared" si="11"/>
        <v>14464192588</v>
      </c>
      <c r="AS25" s="127">
        <f t="shared" si="11"/>
        <v>14464192588</v>
      </c>
      <c r="AT25" s="127">
        <f t="shared" si="11"/>
        <v>15759912608</v>
      </c>
      <c r="AU25" s="127">
        <f t="shared" si="11"/>
        <v>15759912608</v>
      </c>
      <c r="AV25" s="127">
        <f t="shared" si="11"/>
        <v>16358386500</v>
      </c>
      <c r="AW25" s="127">
        <f t="shared" si="11"/>
        <v>16358386500</v>
      </c>
      <c r="AX25" s="127">
        <f t="shared" si="11"/>
        <v>15547743588</v>
      </c>
      <c r="AY25" s="127">
        <f t="shared" si="11"/>
        <v>15547743588</v>
      </c>
    </row>
    <row r="26" spans="1:51" ht="13.5" customHeight="1">
      <c r="A26" s="107" t="s">
        <v>2</v>
      </c>
      <c r="B26" s="107" t="s">
        <v>18</v>
      </c>
      <c r="C26" s="127">
        <f>SUM(C27,C30,C33)</f>
        <v>185875720351</v>
      </c>
      <c r="D26" s="127">
        <f aca="true" t="shared" si="12" ref="D26:AY26">SUM(D27,D30,D33)</f>
        <v>185875720351</v>
      </c>
      <c r="E26" s="127">
        <f t="shared" si="12"/>
        <v>0</v>
      </c>
      <c r="F26" s="127">
        <f t="shared" si="12"/>
        <v>6652111022</v>
      </c>
      <c r="G26" s="127">
        <f t="shared" si="12"/>
        <v>6652111022</v>
      </c>
      <c r="H26" s="127">
        <f t="shared" si="12"/>
        <v>3206262431</v>
      </c>
      <c r="I26" s="127">
        <f t="shared" si="12"/>
        <v>3206262431</v>
      </c>
      <c r="J26" s="127">
        <f t="shared" si="12"/>
        <v>3438321000</v>
      </c>
      <c r="K26" s="127">
        <f t="shared" si="12"/>
        <v>3438321000</v>
      </c>
      <c r="L26" s="127">
        <f t="shared" si="12"/>
        <v>4907533000</v>
      </c>
      <c r="M26" s="127">
        <f t="shared" si="12"/>
        <v>4907533000</v>
      </c>
      <c r="N26" s="127">
        <f t="shared" si="12"/>
        <v>3433261000</v>
      </c>
      <c r="O26" s="127">
        <f t="shared" si="12"/>
        <v>3433261000</v>
      </c>
      <c r="P26" s="127">
        <f t="shared" si="12"/>
        <v>9404273352</v>
      </c>
      <c r="Q26" s="127">
        <f t="shared" si="12"/>
        <v>9404273352</v>
      </c>
      <c r="R26" s="127">
        <f t="shared" si="12"/>
        <v>5096158843</v>
      </c>
      <c r="S26" s="127">
        <f t="shared" si="12"/>
        <v>5096158843</v>
      </c>
      <c r="T26" s="127">
        <f t="shared" si="12"/>
        <v>10319428308</v>
      </c>
      <c r="U26" s="127">
        <f t="shared" si="12"/>
        <v>10319428308</v>
      </c>
      <c r="V26" s="127">
        <f t="shared" si="12"/>
        <v>672000000</v>
      </c>
      <c r="W26" s="127">
        <f t="shared" si="12"/>
        <v>672000000</v>
      </c>
      <c r="X26" s="127">
        <f t="shared" si="12"/>
        <v>920265000</v>
      </c>
      <c r="Y26" s="127">
        <f t="shared" si="12"/>
        <v>920265000</v>
      </c>
      <c r="Z26" s="127">
        <f t="shared" si="12"/>
        <v>1414900000</v>
      </c>
      <c r="AA26" s="127">
        <f t="shared" si="12"/>
        <v>1414900000</v>
      </c>
      <c r="AB26" s="127">
        <f t="shared" si="12"/>
        <v>1822321000</v>
      </c>
      <c r="AC26" s="127">
        <f t="shared" si="12"/>
        <v>1822321000</v>
      </c>
      <c r="AD26" s="127">
        <f t="shared" si="12"/>
        <v>4851959588</v>
      </c>
      <c r="AE26" s="127">
        <f t="shared" si="12"/>
        <v>4851959588</v>
      </c>
      <c r="AF26" s="127">
        <f t="shared" si="12"/>
        <v>25662281147</v>
      </c>
      <c r="AG26" s="127">
        <f t="shared" si="12"/>
        <v>25662281147</v>
      </c>
      <c r="AH26" s="127">
        <f t="shared" si="12"/>
        <v>0</v>
      </c>
      <c r="AI26" s="127">
        <f t="shared" si="12"/>
        <v>0</v>
      </c>
      <c r="AJ26" s="127">
        <f t="shared" si="12"/>
        <v>7161110000</v>
      </c>
      <c r="AK26" s="127">
        <f t="shared" si="12"/>
        <v>7161110000</v>
      </c>
      <c r="AL26" s="127">
        <f t="shared" si="12"/>
        <v>2210049176</v>
      </c>
      <c r="AM26" s="127">
        <f t="shared" si="12"/>
        <v>2210049176</v>
      </c>
      <c r="AN26" s="127">
        <f t="shared" si="12"/>
        <v>16027384000</v>
      </c>
      <c r="AO26" s="127">
        <f t="shared" si="12"/>
        <v>16027384000</v>
      </c>
      <c r="AP26" s="127">
        <f t="shared" si="12"/>
        <v>16545866200</v>
      </c>
      <c r="AQ26" s="127">
        <f t="shared" si="12"/>
        <v>16545866200</v>
      </c>
      <c r="AR26" s="127">
        <f t="shared" si="12"/>
        <v>14464192588</v>
      </c>
      <c r="AS26" s="127">
        <f t="shared" si="12"/>
        <v>14464192588</v>
      </c>
      <c r="AT26" s="127">
        <f t="shared" si="12"/>
        <v>15759912608</v>
      </c>
      <c r="AU26" s="127">
        <f t="shared" si="12"/>
        <v>15759912608</v>
      </c>
      <c r="AV26" s="127">
        <f t="shared" si="12"/>
        <v>16358386500</v>
      </c>
      <c r="AW26" s="127">
        <f t="shared" si="12"/>
        <v>16358386500</v>
      </c>
      <c r="AX26" s="127">
        <f t="shared" si="12"/>
        <v>15547743588</v>
      </c>
      <c r="AY26" s="127">
        <f t="shared" si="12"/>
        <v>15547743588</v>
      </c>
    </row>
    <row r="27" spans="1:51" ht="13.5" customHeight="1">
      <c r="A27" s="107">
        <v>1</v>
      </c>
      <c r="B27" s="107" t="s">
        <v>213</v>
      </c>
      <c r="C27" s="127">
        <f>SUM(C28:C29)</f>
        <v>12215118028</v>
      </c>
      <c r="D27" s="127">
        <f aca="true" t="shared" si="13" ref="D27:AY27">SUM(D28:D29)</f>
        <v>12215118028</v>
      </c>
      <c r="E27" s="127">
        <f t="shared" si="13"/>
        <v>0</v>
      </c>
      <c r="F27" s="127">
        <f t="shared" si="13"/>
        <v>5570534597</v>
      </c>
      <c r="G27" s="127">
        <f t="shared" si="13"/>
        <v>5570534597</v>
      </c>
      <c r="H27" s="127">
        <f t="shared" si="13"/>
        <v>3206262431</v>
      </c>
      <c r="I27" s="127">
        <f t="shared" si="13"/>
        <v>3206262431</v>
      </c>
      <c r="J27" s="127">
        <f t="shared" si="13"/>
        <v>3438321000</v>
      </c>
      <c r="K27" s="127">
        <f t="shared" si="13"/>
        <v>3438321000</v>
      </c>
      <c r="L27" s="127">
        <f t="shared" si="13"/>
        <v>0</v>
      </c>
      <c r="M27" s="127">
        <f t="shared" si="13"/>
        <v>0</v>
      </c>
      <c r="N27" s="127">
        <f t="shared" si="13"/>
        <v>0</v>
      </c>
      <c r="O27" s="127">
        <f t="shared" si="13"/>
        <v>0</v>
      </c>
      <c r="P27" s="127">
        <f t="shared" si="13"/>
        <v>0</v>
      </c>
      <c r="Q27" s="127">
        <f t="shared" si="13"/>
        <v>0</v>
      </c>
      <c r="R27" s="127">
        <f t="shared" si="13"/>
        <v>0</v>
      </c>
      <c r="S27" s="127">
        <f t="shared" si="13"/>
        <v>0</v>
      </c>
      <c r="T27" s="127">
        <f t="shared" si="13"/>
        <v>0</v>
      </c>
      <c r="U27" s="127">
        <f t="shared" si="13"/>
        <v>0</v>
      </c>
      <c r="V27" s="127">
        <f t="shared" si="13"/>
        <v>0</v>
      </c>
      <c r="W27" s="127">
        <f t="shared" si="13"/>
        <v>0</v>
      </c>
      <c r="X27" s="127">
        <f t="shared" si="13"/>
        <v>0</v>
      </c>
      <c r="Y27" s="127">
        <f t="shared" si="13"/>
        <v>0</v>
      </c>
      <c r="Z27" s="127">
        <f t="shared" si="13"/>
        <v>0</v>
      </c>
      <c r="AA27" s="127">
        <f t="shared" si="13"/>
        <v>0</v>
      </c>
      <c r="AB27" s="127">
        <f t="shared" si="13"/>
        <v>0</v>
      </c>
      <c r="AC27" s="127">
        <f t="shared" si="13"/>
        <v>0</v>
      </c>
      <c r="AD27" s="127">
        <f t="shared" si="13"/>
        <v>0</v>
      </c>
      <c r="AE27" s="127">
        <f t="shared" si="13"/>
        <v>0</v>
      </c>
      <c r="AF27" s="127">
        <f t="shared" si="13"/>
        <v>0</v>
      </c>
      <c r="AG27" s="127">
        <f t="shared" si="13"/>
        <v>0</v>
      </c>
      <c r="AH27" s="127">
        <f t="shared" si="13"/>
        <v>0</v>
      </c>
      <c r="AI27" s="127">
        <f t="shared" si="13"/>
        <v>0</v>
      </c>
      <c r="AJ27" s="127">
        <f t="shared" si="13"/>
        <v>0</v>
      </c>
      <c r="AK27" s="127">
        <f t="shared" si="13"/>
        <v>0</v>
      </c>
      <c r="AL27" s="127">
        <f t="shared" si="13"/>
        <v>0</v>
      </c>
      <c r="AM27" s="127">
        <f t="shared" si="13"/>
        <v>0</v>
      </c>
      <c r="AN27" s="127">
        <f t="shared" si="13"/>
        <v>0</v>
      </c>
      <c r="AO27" s="127">
        <f t="shared" si="13"/>
        <v>0</v>
      </c>
      <c r="AP27" s="127">
        <f t="shared" si="13"/>
        <v>0</v>
      </c>
      <c r="AQ27" s="127">
        <f t="shared" si="13"/>
        <v>0</v>
      </c>
      <c r="AR27" s="127">
        <f t="shared" si="13"/>
        <v>0</v>
      </c>
      <c r="AS27" s="127">
        <f t="shared" si="13"/>
        <v>0</v>
      </c>
      <c r="AT27" s="127">
        <f t="shared" si="13"/>
        <v>0</v>
      </c>
      <c r="AU27" s="127">
        <f t="shared" si="13"/>
        <v>0</v>
      </c>
      <c r="AV27" s="127">
        <f t="shared" si="13"/>
        <v>0</v>
      </c>
      <c r="AW27" s="127">
        <f t="shared" si="13"/>
        <v>0</v>
      </c>
      <c r="AX27" s="127">
        <f t="shared" si="13"/>
        <v>0</v>
      </c>
      <c r="AY27" s="127">
        <f t="shared" si="13"/>
        <v>0</v>
      </c>
    </row>
    <row r="28" spans="1:51" ht="13.5" customHeight="1">
      <c r="A28" s="108" t="s">
        <v>19</v>
      </c>
      <c r="B28" s="108" t="s">
        <v>150</v>
      </c>
      <c r="C28" s="128">
        <f>SUMIF($F$8:$AY$8,"SBC",$F28:$AY28)</f>
        <v>7018541000</v>
      </c>
      <c r="D28" s="128">
        <f t="shared" si="1"/>
        <v>7018541000</v>
      </c>
      <c r="E28" s="128">
        <f t="shared" si="2"/>
        <v>0</v>
      </c>
      <c r="F28" s="133">
        <v>3953587000</v>
      </c>
      <c r="G28" s="128">
        <f t="shared" si="3"/>
        <v>3953587000</v>
      </c>
      <c r="H28" s="133">
        <v>1499654000</v>
      </c>
      <c r="I28" s="128">
        <f t="shared" si="4"/>
        <v>1499654000</v>
      </c>
      <c r="J28" s="133">
        <v>1565300000</v>
      </c>
      <c r="K28" s="128">
        <f t="shared" si="5"/>
        <v>1565300000</v>
      </c>
      <c r="L28" s="129"/>
      <c r="M28" s="128">
        <f>L28</f>
        <v>0</v>
      </c>
      <c r="N28" s="129"/>
      <c r="O28" s="128">
        <f>N28</f>
        <v>0</v>
      </c>
      <c r="P28" s="129"/>
      <c r="Q28" s="128">
        <f>P28</f>
        <v>0</v>
      </c>
      <c r="R28" s="129"/>
      <c r="S28" s="128">
        <f>R28</f>
        <v>0</v>
      </c>
      <c r="T28" s="129"/>
      <c r="U28" s="128">
        <f>T28</f>
        <v>0</v>
      </c>
      <c r="V28" s="129"/>
      <c r="W28" s="128">
        <f>V28</f>
        <v>0</v>
      </c>
      <c r="X28" s="129"/>
      <c r="Y28" s="128">
        <f>X28</f>
        <v>0</v>
      </c>
      <c r="Z28" s="129"/>
      <c r="AA28" s="128">
        <f>Z28</f>
        <v>0</v>
      </c>
      <c r="AB28" s="129"/>
      <c r="AC28" s="128">
        <f>AB28</f>
        <v>0</v>
      </c>
      <c r="AD28" s="129"/>
      <c r="AE28" s="128">
        <f>AD28</f>
        <v>0</v>
      </c>
      <c r="AF28" s="129"/>
      <c r="AG28" s="128">
        <f>AF28</f>
        <v>0</v>
      </c>
      <c r="AH28" s="129"/>
      <c r="AI28" s="128">
        <f>AH28</f>
        <v>0</v>
      </c>
      <c r="AJ28" s="129"/>
      <c r="AK28" s="128">
        <f>AJ28</f>
        <v>0</v>
      </c>
      <c r="AL28" s="129"/>
      <c r="AM28" s="128">
        <f>AL28</f>
        <v>0</v>
      </c>
      <c r="AN28" s="129"/>
      <c r="AO28" s="128">
        <f>AN28</f>
        <v>0</v>
      </c>
      <c r="AP28" s="129"/>
      <c r="AQ28" s="128">
        <f>AP28</f>
        <v>0</v>
      </c>
      <c r="AR28" s="129"/>
      <c r="AS28" s="128">
        <f>AR28</f>
        <v>0</v>
      </c>
      <c r="AT28" s="129"/>
      <c r="AU28" s="128">
        <f>AT28</f>
        <v>0</v>
      </c>
      <c r="AV28" s="129"/>
      <c r="AW28" s="128">
        <f>AV28</f>
        <v>0</v>
      </c>
      <c r="AX28" s="129"/>
      <c r="AY28" s="128">
        <f t="shared" si="6"/>
        <v>0</v>
      </c>
    </row>
    <row r="29" spans="1:51" ht="13.5" customHeight="1">
      <c r="A29" s="108" t="s">
        <v>20</v>
      </c>
      <c r="B29" s="108" t="s">
        <v>151</v>
      </c>
      <c r="C29" s="128">
        <f>SUMIF($F$8:$AY$8,"SBC",$F29:$AY29)</f>
        <v>5196577028</v>
      </c>
      <c r="D29" s="128">
        <f t="shared" si="1"/>
        <v>5196577028</v>
      </c>
      <c r="E29" s="128">
        <f t="shared" si="2"/>
        <v>0</v>
      </c>
      <c r="F29" s="133">
        <v>1616947597</v>
      </c>
      <c r="G29" s="128">
        <f t="shared" si="3"/>
        <v>1616947597</v>
      </c>
      <c r="H29" s="133">
        <v>1706608431</v>
      </c>
      <c r="I29" s="128">
        <f t="shared" si="4"/>
        <v>1706608431</v>
      </c>
      <c r="J29" s="133">
        <v>1873021000</v>
      </c>
      <c r="K29" s="128">
        <f t="shared" si="5"/>
        <v>1873021000</v>
      </c>
      <c r="L29" s="129"/>
      <c r="M29" s="128">
        <f>L29</f>
        <v>0</v>
      </c>
      <c r="N29" s="129"/>
      <c r="O29" s="128">
        <f>N29</f>
        <v>0</v>
      </c>
      <c r="P29" s="129"/>
      <c r="Q29" s="128">
        <f>P29</f>
        <v>0</v>
      </c>
      <c r="R29" s="129"/>
      <c r="S29" s="128">
        <f>R29</f>
        <v>0</v>
      </c>
      <c r="T29" s="129"/>
      <c r="U29" s="128">
        <f>T29</f>
        <v>0</v>
      </c>
      <c r="V29" s="129"/>
      <c r="W29" s="128">
        <f>V29</f>
        <v>0</v>
      </c>
      <c r="X29" s="129"/>
      <c r="Y29" s="128">
        <f>X29</f>
        <v>0</v>
      </c>
      <c r="Z29" s="129"/>
      <c r="AA29" s="128">
        <f>Z29</f>
        <v>0</v>
      </c>
      <c r="AB29" s="129"/>
      <c r="AC29" s="128">
        <f>AB29</f>
        <v>0</v>
      </c>
      <c r="AD29" s="129"/>
      <c r="AE29" s="128">
        <f>AD29</f>
        <v>0</v>
      </c>
      <c r="AF29" s="129"/>
      <c r="AG29" s="128">
        <f>AF29</f>
        <v>0</v>
      </c>
      <c r="AH29" s="129"/>
      <c r="AI29" s="128">
        <f>AH29</f>
        <v>0</v>
      </c>
      <c r="AJ29" s="129"/>
      <c r="AK29" s="128">
        <f>AJ29</f>
        <v>0</v>
      </c>
      <c r="AL29" s="129"/>
      <c r="AM29" s="128">
        <f>AL29</f>
        <v>0</v>
      </c>
      <c r="AN29" s="129"/>
      <c r="AO29" s="128">
        <f>AN29</f>
        <v>0</v>
      </c>
      <c r="AP29" s="129"/>
      <c r="AQ29" s="128">
        <f>AP29</f>
        <v>0</v>
      </c>
      <c r="AR29" s="129"/>
      <c r="AS29" s="128">
        <f>AR29</f>
        <v>0</v>
      </c>
      <c r="AT29" s="129"/>
      <c r="AU29" s="128">
        <f>AT29</f>
        <v>0</v>
      </c>
      <c r="AV29" s="129"/>
      <c r="AW29" s="128">
        <f>AV29</f>
        <v>0</v>
      </c>
      <c r="AX29" s="129"/>
      <c r="AY29" s="128">
        <f t="shared" si="6"/>
        <v>0</v>
      </c>
    </row>
    <row r="30" spans="1:51" ht="13.5" customHeight="1">
      <c r="A30" s="107">
        <v>2</v>
      </c>
      <c r="B30" s="107" t="s">
        <v>214</v>
      </c>
      <c r="C30" s="127">
        <f>SUM(C31:C32)</f>
        <v>7161110000</v>
      </c>
      <c r="D30" s="127">
        <f aca="true" t="shared" si="14" ref="D30:AY30">SUM(D31:D32)</f>
        <v>7161110000</v>
      </c>
      <c r="E30" s="127">
        <f t="shared" si="14"/>
        <v>0</v>
      </c>
      <c r="F30" s="127">
        <f t="shared" si="14"/>
        <v>0</v>
      </c>
      <c r="G30" s="127">
        <f t="shared" si="14"/>
        <v>0</v>
      </c>
      <c r="H30" s="127">
        <f t="shared" si="14"/>
        <v>0</v>
      </c>
      <c r="I30" s="127">
        <f t="shared" si="14"/>
        <v>0</v>
      </c>
      <c r="J30" s="127">
        <f t="shared" si="14"/>
        <v>0</v>
      </c>
      <c r="K30" s="127">
        <f t="shared" si="14"/>
        <v>0</v>
      </c>
      <c r="L30" s="127">
        <f t="shared" si="14"/>
        <v>0</v>
      </c>
      <c r="M30" s="127">
        <f t="shared" si="14"/>
        <v>0</v>
      </c>
      <c r="N30" s="127">
        <f t="shared" si="14"/>
        <v>0</v>
      </c>
      <c r="O30" s="127">
        <f t="shared" si="14"/>
        <v>0</v>
      </c>
      <c r="P30" s="127">
        <f t="shared" si="14"/>
        <v>0</v>
      </c>
      <c r="Q30" s="127">
        <f t="shared" si="14"/>
        <v>0</v>
      </c>
      <c r="R30" s="127">
        <f t="shared" si="14"/>
        <v>0</v>
      </c>
      <c r="S30" s="127">
        <f t="shared" si="14"/>
        <v>0</v>
      </c>
      <c r="T30" s="127">
        <f t="shared" si="14"/>
        <v>0</v>
      </c>
      <c r="U30" s="127">
        <f t="shared" si="14"/>
        <v>0</v>
      </c>
      <c r="V30" s="127">
        <f t="shared" si="14"/>
        <v>0</v>
      </c>
      <c r="W30" s="127">
        <f t="shared" si="14"/>
        <v>0</v>
      </c>
      <c r="X30" s="127">
        <f t="shared" si="14"/>
        <v>0</v>
      </c>
      <c r="Y30" s="127">
        <f t="shared" si="14"/>
        <v>0</v>
      </c>
      <c r="Z30" s="127">
        <f t="shared" si="14"/>
        <v>0</v>
      </c>
      <c r="AA30" s="127">
        <f t="shared" si="14"/>
        <v>0</v>
      </c>
      <c r="AB30" s="127">
        <f t="shared" si="14"/>
        <v>0</v>
      </c>
      <c r="AC30" s="127">
        <f t="shared" si="14"/>
        <v>0</v>
      </c>
      <c r="AD30" s="127">
        <f t="shared" si="14"/>
        <v>0</v>
      </c>
      <c r="AE30" s="127">
        <f t="shared" si="14"/>
        <v>0</v>
      </c>
      <c r="AF30" s="127">
        <f t="shared" si="14"/>
        <v>0</v>
      </c>
      <c r="AG30" s="127">
        <f t="shared" si="14"/>
        <v>0</v>
      </c>
      <c r="AH30" s="127">
        <f t="shared" si="14"/>
        <v>0</v>
      </c>
      <c r="AI30" s="127">
        <f t="shared" si="14"/>
        <v>0</v>
      </c>
      <c r="AJ30" s="127">
        <f t="shared" si="14"/>
        <v>7161110000</v>
      </c>
      <c r="AK30" s="127">
        <f t="shared" si="14"/>
        <v>7161110000</v>
      </c>
      <c r="AL30" s="127">
        <f t="shared" si="14"/>
        <v>0</v>
      </c>
      <c r="AM30" s="127">
        <f t="shared" si="14"/>
        <v>0</v>
      </c>
      <c r="AN30" s="127">
        <f t="shared" si="14"/>
        <v>0</v>
      </c>
      <c r="AO30" s="127">
        <f t="shared" si="14"/>
        <v>0</v>
      </c>
      <c r="AP30" s="127">
        <f t="shared" si="14"/>
        <v>0</v>
      </c>
      <c r="AQ30" s="127">
        <f t="shared" si="14"/>
        <v>0</v>
      </c>
      <c r="AR30" s="127">
        <f t="shared" si="14"/>
        <v>0</v>
      </c>
      <c r="AS30" s="127">
        <f t="shared" si="14"/>
        <v>0</v>
      </c>
      <c r="AT30" s="127">
        <f t="shared" si="14"/>
        <v>0</v>
      </c>
      <c r="AU30" s="127">
        <f t="shared" si="14"/>
        <v>0</v>
      </c>
      <c r="AV30" s="127">
        <f t="shared" si="14"/>
        <v>0</v>
      </c>
      <c r="AW30" s="127">
        <f t="shared" si="14"/>
        <v>0</v>
      </c>
      <c r="AX30" s="127">
        <f t="shared" si="14"/>
        <v>0</v>
      </c>
      <c r="AY30" s="127">
        <f t="shared" si="14"/>
        <v>0</v>
      </c>
    </row>
    <row r="31" spans="1:51" ht="13.5" customHeight="1">
      <c r="A31" s="108" t="s">
        <v>22</v>
      </c>
      <c r="B31" s="108" t="s">
        <v>149</v>
      </c>
      <c r="C31" s="136">
        <f>SUMIF($F$8:$AY$8,"SBC",$F31:$AY31)</f>
        <v>7161110000</v>
      </c>
      <c r="D31" s="128">
        <f t="shared" si="1"/>
        <v>7161110000</v>
      </c>
      <c r="E31" s="128">
        <f t="shared" si="2"/>
        <v>0</v>
      </c>
      <c r="F31" s="132"/>
      <c r="G31" s="128">
        <f t="shared" si="3"/>
        <v>0</v>
      </c>
      <c r="H31" s="132"/>
      <c r="I31" s="128">
        <f t="shared" si="4"/>
        <v>0</v>
      </c>
      <c r="J31" s="132"/>
      <c r="K31" s="128">
        <f t="shared" si="5"/>
        <v>0</v>
      </c>
      <c r="L31" s="132"/>
      <c r="M31" s="128">
        <f>L31</f>
        <v>0</v>
      </c>
      <c r="N31" s="132"/>
      <c r="O31" s="128">
        <f>N31</f>
        <v>0</v>
      </c>
      <c r="P31" s="132"/>
      <c r="Q31" s="128">
        <f>P31</f>
        <v>0</v>
      </c>
      <c r="R31" s="132"/>
      <c r="S31" s="128">
        <f>R31</f>
        <v>0</v>
      </c>
      <c r="T31" s="132"/>
      <c r="U31" s="128">
        <f>T31</f>
        <v>0</v>
      </c>
      <c r="V31" s="132"/>
      <c r="W31" s="128">
        <f>V31</f>
        <v>0</v>
      </c>
      <c r="X31" s="132"/>
      <c r="Y31" s="128">
        <f>X31</f>
        <v>0</v>
      </c>
      <c r="Z31" s="132"/>
      <c r="AA31" s="128">
        <f>Z31</f>
        <v>0</v>
      </c>
      <c r="AB31" s="132"/>
      <c r="AC31" s="128">
        <f>AB31</f>
        <v>0</v>
      </c>
      <c r="AD31" s="132"/>
      <c r="AE31" s="128">
        <f>AD31</f>
        <v>0</v>
      </c>
      <c r="AF31" s="132"/>
      <c r="AG31" s="128">
        <f>AF31</f>
        <v>0</v>
      </c>
      <c r="AH31" s="132"/>
      <c r="AI31" s="128">
        <f>AH31</f>
        <v>0</v>
      </c>
      <c r="AJ31" s="129">
        <v>7161110000</v>
      </c>
      <c r="AK31" s="128">
        <f>AJ31</f>
        <v>7161110000</v>
      </c>
      <c r="AL31" s="132"/>
      <c r="AM31" s="128">
        <f>AL31</f>
        <v>0</v>
      </c>
      <c r="AN31" s="132"/>
      <c r="AO31" s="128">
        <f>AN31</f>
        <v>0</v>
      </c>
      <c r="AP31" s="132"/>
      <c r="AQ31" s="128">
        <f>AP31</f>
        <v>0</v>
      </c>
      <c r="AR31" s="132"/>
      <c r="AS31" s="128">
        <f>AR31</f>
        <v>0</v>
      </c>
      <c r="AT31" s="132"/>
      <c r="AU31" s="128">
        <f>AT31</f>
        <v>0</v>
      </c>
      <c r="AV31" s="132"/>
      <c r="AW31" s="128">
        <f>AV31</f>
        <v>0</v>
      </c>
      <c r="AX31" s="132"/>
      <c r="AY31" s="128">
        <f t="shared" si="6"/>
        <v>0</v>
      </c>
    </row>
    <row r="32" spans="1:51" ht="13.5" customHeight="1">
      <c r="A32" s="108" t="s">
        <v>27</v>
      </c>
      <c r="B32" s="108" t="s">
        <v>11</v>
      </c>
      <c r="C32" s="128">
        <f>SUMIF($F$8:$AY$8,"SBC",$F32:$AY32)</f>
        <v>0</v>
      </c>
      <c r="D32" s="128">
        <f t="shared" si="1"/>
        <v>0</v>
      </c>
      <c r="E32" s="128">
        <f t="shared" si="2"/>
        <v>0</v>
      </c>
      <c r="F32" s="132"/>
      <c r="G32" s="128">
        <f t="shared" si="3"/>
        <v>0</v>
      </c>
      <c r="H32" s="132"/>
      <c r="I32" s="128">
        <f t="shared" si="4"/>
        <v>0</v>
      </c>
      <c r="J32" s="132"/>
      <c r="K32" s="128">
        <f t="shared" si="5"/>
        <v>0</v>
      </c>
      <c r="L32" s="132"/>
      <c r="M32" s="128">
        <f>L32</f>
        <v>0</v>
      </c>
      <c r="N32" s="132"/>
      <c r="O32" s="128">
        <f>N32</f>
        <v>0</v>
      </c>
      <c r="P32" s="132"/>
      <c r="Q32" s="128">
        <f>P32</f>
        <v>0</v>
      </c>
      <c r="R32" s="132"/>
      <c r="S32" s="128">
        <f>R32</f>
        <v>0</v>
      </c>
      <c r="T32" s="132"/>
      <c r="U32" s="128">
        <f>T32</f>
        <v>0</v>
      </c>
      <c r="V32" s="132"/>
      <c r="W32" s="128">
        <f>V32</f>
        <v>0</v>
      </c>
      <c r="X32" s="132"/>
      <c r="Y32" s="128">
        <f>X32</f>
        <v>0</v>
      </c>
      <c r="Z32" s="132"/>
      <c r="AA32" s="128">
        <f>Z32</f>
        <v>0</v>
      </c>
      <c r="AB32" s="132"/>
      <c r="AC32" s="128">
        <f>AB32</f>
        <v>0</v>
      </c>
      <c r="AD32" s="132"/>
      <c r="AE32" s="128">
        <f>AD32</f>
        <v>0</v>
      </c>
      <c r="AF32" s="132"/>
      <c r="AG32" s="128">
        <f>AF32</f>
        <v>0</v>
      </c>
      <c r="AH32" s="132"/>
      <c r="AI32" s="128">
        <f>AH32</f>
        <v>0</v>
      </c>
      <c r="AJ32" s="129"/>
      <c r="AK32" s="128">
        <f>AJ32</f>
        <v>0</v>
      </c>
      <c r="AL32" s="132"/>
      <c r="AM32" s="128">
        <f>AL32</f>
        <v>0</v>
      </c>
      <c r="AN32" s="132"/>
      <c r="AO32" s="128">
        <f>AN32</f>
        <v>0</v>
      </c>
      <c r="AP32" s="132"/>
      <c r="AQ32" s="128">
        <f>AP32</f>
        <v>0</v>
      </c>
      <c r="AR32" s="132"/>
      <c r="AS32" s="128">
        <f>AR32</f>
        <v>0</v>
      </c>
      <c r="AT32" s="132"/>
      <c r="AU32" s="128">
        <f>AT32</f>
        <v>0</v>
      </c>
      <c r="AV32" s="132"/>
      <c r="AW32" s="128">
        <f>AV32</f>
        <v>0</v>
      </c>
      <c r="AX32" s="132"/>
      <c r="AY32" s="128">
        <f t="shared" si="6"/>
        <v>0</v>
      </c>
    </row>
    <row r="33" spans="1:51" ht="13.5" customHeight="1">
      <c r="A33" s="107">
        <v>3</v>
      </c>
      <c r="B33" s="107" t="s">
        <v>215</v>
      </c>
      <c r="C33" s="127">
        <f>SUM(C34:C35)</f>
        <v>166499492323</v>
      </c>
      <c r="D33" s="127">
        <f aca="true" t="shared" si="15" ref="D33:AY33">SUM(D34:D35)</f>
        <v>166499492323</v>
      </c>
      <c r="E33" s="127">
        <f t="shared" si="15"/>
        <v>0</v>
      </c>
      <c r="F33" s="127">
        <f t="shared" si="15"/>
        <v>1081576425</v>
      </c>
      <c r="G33" s="127">
        <f t="shared" si="15"/>
        <v>1081576425</v>
      </c>
      <c r="H33" s="127">
        <f t="shared" si="15"/>
        <v>0</v>
      </c>
      <c r="I33" s="127">
        <f t="shared" si="15"/>
        <v>0</v>
      </c>
      <c r="J33" s="127">
        <f t="shared" si="15"/>
        <v>0</v>
      </c>
      <c r="K33" s="127">
        <f t="shared" si="15"/>
        <v>0</v>
      </c>
      <c r="L33" s="127">
        <f t="shared" si="15"/>
        <v>4907533000</v>
      </c>
      <c r="M33" s="127">
        <f t="shared" si="15"/>
        <v>4907533000</v>
      </c>
      <c r="N33" s="127">
        <f t="shared" si="15"/>
        <v>3433261000</v>
      </c>
      <c r="O33" s="127">
        <f t="shared" si="15"/>
        <v>3433261000</v>
      </c>
      <c r="P33" s="127">
        <f t="shared" si="15"/>
        <v>9404273352</v>
      </c>
      <c r="Q33" s="127">
        <f t="shared" si="15"/>
        <v>9404273352</v>
      </c>
      <c r="R33" s="127">
        <f t="shared" si="15"/>
        <v>5096158843</v>
      </c>
      <c r="S33" s="127">
        <f t="shared" si="15"/>
        <v>5096158843</v>
      </c>
      <c r="T33" s="127">
        <f t="shared" si="15"/>
        <v>10319428308</v>
      </c>
      <c r="U33" s="127">
        <f t="shared" si="15"/>
        <v>10319428308</v>
      </c>
      <c r="V33" s="127">
        <f t="shared" si="15"/>
        <v>672000000</v>
      </c>
      <c r="W33" s="127">
        <f t="shared" si="15"/>
        <v>672000000</v>
      </c>
      <c r="X33" s="127">
        <f t="shared" si="15"/>
        <v>920265000</v>
      </c>
      <c r="Y33" s="127">
        <f t="shared" si="15"/>
        <v>920265000</v>
      </c>
      <c r="Z33" s="127">
        <f t="shared" si="15"/>
        <v>1414900000</v>
      </c>
      <c r="AA33" s="127">
        <f t="shared" si="15"/>
        <v>1414900000</v>
      </c>
      <c r="AB33" s="127">
        <f t="shared" si="15"/>
        <v>1822321000</v>
      </c>
      <c r="AC33" s="127">
        <f t="shared" si="15"/>
        <v>1822321000</v>
      </c>
      <c r="AD33" s="127">
        <f t="shared" si="15"/>
        <v>4851959588</v>
      </c>
      <c r="AE33" s="127">
        <f t="shared" si="15"/>
        <v>4851959588</v>
      </c>
      <c r="AF33" s="127">
        <f t="shared" si="15"/>
        <v>25662281147</v>
      </c>
      <c r="AG33" s="127">
        <f t="shared" si="15"/>
        <v>25662281147</v>
      </c>
      <c r="AH33" s="127">
        <f t="shared" si="15"/>
        <v>0</v>
      </c>
      <c r="AI33" s="127">
        <f t="shared" si="15"/>
        <v>0</v>
      </c>
      <c r="AJ33" s="127">
        <f t="shared" si="15"/>
        <v>0</v>
      </c>
      <c r="AK33" s="127">
        <f t="shared" si="15"/>
        <v>0</v>
      </c>
      <c r="AL33" s="127">
        <f t="shared" si="15"/>
        <v>2210049176</v>
      </c>
      <c r="AM33" s="127">
        <f t="shared" si="15"/>
        <v>2210049176</v>
      </c>
      <c r="AN33" s="127">
        <f t="shared" si="15"/>
        <v>16027384000</v>
      </c>
      <c r="AO33" s="127">
        <f t="shared" si="15"/>
        <v>16027384000</v>
      </c>
      <c r="AP33" s="127">
        <f t="shared" si="15"/>
        <v>16545866200</v>
      </c>
      <c r="AQ33" s="127">
        <f t="shared" si="15"/>
        <v>16545866200</v>
      </c>
      <c r="AR33" s="127">
        <f t="shared" si="15"/>
        <v>14464192588</v>
      </c>
      <c r="AS33" s="127">
        <f t="shared" si="15"/>
        <v>14464192588</v>
      </c>
      <c r="AT33" s="127">
        <f t="shared" si="15"/>
        <v>15759912608</v>
      </c>
      <c r="AU33" s="127">
        <f t="shared" si="15"/>
        <v>15759912608</v>
      </c>
      <c r="AV33" s="127">
        <f t="shared" si="15"/>
        <v>16358386500</v>
      </c>
      <c r="AW33" s="127">
        <f t="shared" si="15"/>
        <v>16358386500</v>
      </c>
      <c r="AX33" s="127">
        <f t="shared" si="15"/>
        <v>15547743588</v>
      </c>
      <c r="AY33" s="127">
        <f t="shared" si="15"/>
        <v>15547743588</v>
      </c>
    </row>
    <row r="34" spans="1:51" ht="13.5" customHeight="1">
      <c r="A34" s="108" t="s">
        <v>32</v>
      </c>
      <c r="B34" s="108" t="s">
        <v>149</v>
      </c>
      <c r="C34" s="128">
        <f>SUMIF($F$8:$AY$8,"SBC",$F34:$AY34)</f>
        <v>130384675651</v>
      </c>
      <c r="D34" s="128">
        <f t="shared" si="1"/>
        <v>130384675651</v>
      </c>
      <c r="E34" s="128">
        <f t="shared" si="2"/>
        <v>0</v>
      </c>
      <c r="F34" s="129"/>
      <c r="G34" s="128">
        <f t="shared" si="3"/>
        <v>0</v>
      </c>
      <c r="H34" s="129"/>
      <c r="I34" s="128">
        <f t="shared" si="4"/>
        <v>0</v>
      </c>
      <c r="J34" s="129"/>
      <c r="K34" s="128">
        <f t="shared" si="5"/>
        <v>0</v>
      </c>
      <c r="L34" s="129"/>
      <c r="M34" s="128">
        <f aca="true" t="shared" si="16" ref="M34:M53">L34</f>
        <v>0</v>
      </c>
      <c r="N34" s="129">
        <v>688561000</v>
      </c>
      <c r="O34" s="128">
        <f aca="true" t="shared" si="17" ref="O34:O53">N34</f>
        <v>688561000</v>
      </c>
      <c r="P34" s="129">
        <v>8692073352</v>
      </c>
      <c r="Q34" s="128">
        <f aca="true" t="shared" si="18" ref="Q34:Q53">P34</f>
        <v>8692073352</v>
      </c>
      <c r="R34" s="129">
        <v>4027918843</v>
      </c>
      <c r="S34" s="128">
        <f aca="true" t="shared" si="19" ref="S34:S53">R34</f>
        <v>4027918843</v>
      </c>
      <c r="T34" s="129">
        <v>10021705308</v>
      </c>
      <c r="U34" s="128">
        <f aca="true" t="shared" si="20" ref="U34:U53">T34</f>
        <v>10021705308</v>
      </c>
      <c r="V34" s="129"/>
      <c r="W34" s="128">
        <f aca="true" t="shared" si="21" ref="W34:W53">V34</f>
        <v>0</v>
      </c>
      <c r="X34" s="129"/>
      <c r="Y34" s="128">
        <f aca="true" t="shared" si="22" ref="Y34:Y53">X34</f>
        <v>0</v>
      </c>
      <c r="Z34" s="129">
        <v>1126432000</v>
      </c>
      <c r="AA34" s="128">
        <f aca="true" t="shared" si="23" ref="AA34:AA53">Z34</f>
        <v>1126432000</v>
      </c>
      <c r="AB34" s="129">
        <v>1448136000</v>
      </c>
      <c r="AC34" s="128">
        <f aca="true" t="shared" si="24" ref="AC34:AC53">AB34</f>
        <v>1448136000</v>
      </c>
      <c r="AD34" s="129">
        <v>2463012588</v>
      </c>
      <c r="AE34" s="128">
        <f aca="true" t="shared" si="25" ref="AE34:AE53">AD34</f>
        <v>2463012588</v>
      </c>
      <c r="AF34" s="129">
        <v>12047847400</v>
      </c>
      <c r="AG34" s="128">
        <f aca="true" t="shared" si="26" ref="AG34:AG53">AF34</f>
        <v>12047847400</v>
      </c>
      <c r="AH34" s="129"/>
      <c r="AI34" s="128">
        <f aca="true" t="shared" si="27" ref="AI34:AI53">AH34</f>
        <v>0</v>
      </c>
      <c r="AJ34" s="129"/>
      <c r="AK34" s="128">
        <f aca="true" t="shared" si="28" ref="AK34:AK53">AJ34</f>
        <v>0</v>
      </c>
      <c r="AL34" s="129">
        <v>1903529176</v>
      </c>
      <c r="AM34" s="128">
        <f aca="true" t="shared" si="29" ref="AM34:AM53">AL34</f>
        <v>1903529176</v>
      </c>
      <c r="AN34" s="134">
        <f>3127799000+2144952000+9991661000</f>
        <v>15264412000</v>
      </c>
      <c r="AO34" s="128">
        <f aca="true" t="shared" si="30" ref="AO34:AO53">AN34</f>
        <v>15264412000</v>
      </c>
      <c r="AP34" s="134">
        <f>3183335000+2240653200+7998566000</f>
        <v>13422554200</v>
      </c>
      <c r="AQ34" s="128">
        <f aca="true" t="shared" si="31" ref="AQ34:AQ53">AP34</f>
        <v>13422554200</v>
      </c>
      <c r="AR34" s="134">
        <f>2817702000+2029265588+8862465000</f>
        <v>13709432588</v>
      </c>
      <c r="AS34" s="128">
        <f aca="true" t="shared" si="32" ref="AS34:AS53">AR34</f>
        <v>13709432588</v>
      </c>
      <c r="AT34" s="134">
        <f>3255026108+2292087000+9455300000</f>
        <v>15002413108</v>
      </c>
      <c r="AU34" s="128">
        <f aca="true" t="shared" si="33" ref="AU34:AU53">AT34</f>
        <v>15002413108</v>
      </c>
      <c r="AV34" s="134">
        <f>3057150000+2570808500+9977472000</f>
        <v>15605430500</v>
      </c>
      <c r="AW34" s="128">
        <f aca="true" t="shared" si="34" ref="AW34:AW53">AV34</f>
        <v>15605430500</v>
      </c>
      <c r="AX34" s="134">
        <f>2975334588+2647784000+9338099000</f>
        <v>14961217588</v>
      </c>
      <c r="AY34" s="128">
        <f t="shared" si="6"/>
        <v>14961217588</v>
      </c>
    </row>
    <row r="35" spans="1:51" ht="13.5" customHeight="1">
      <c r="A35" s="110" t="s">
        <v>33</v>
      </c>
      <c r="B35" s="110" t="s">
        <v>11</v>
      </c>
      <c r="C35" s="130">
        <f>SUMIF($F$8:$AY$8,"SBC",$F35:$AY35)</f>
        <v>36114816672</v>
      </c>
      <c r="D35" s="130">
        <f t="shared" si="1"/>
        <v>36114816672</v>
      </c>
      <c r="E35" s="130">
        <f t="shared" si="2"/>
        <v>0</v>
      </c>
      <c r="F35" s="131">
        <v>1081576425</v>
      </c>
      <c r="G35" s="130">
        <f t="shared" si="3"/>
        <v>1081576425</v>
      </c>
      <c r="H35" s="131"/>
      <c r="I35" s="130">
        <f t="shared" si="4"/>
        <v>0</v>
      </c>
      <c r="J35" s="131"/>
      <c r="K35" s="130">
        <f t="shared" si="5"/>
        <v>0</v>
      </c>
      <c r="L35" s="131">
        <v>4907533000</v>
      </c>
      <c r="M35" s="130">
        <f t="shared" si="16"/>
        <v>4907533000</v>
      </c>
      <c r="N35" s="131">
        <v>2744700000</v>
      </c>
      <c r="O35" s="130">
        <f t="shared" si="17"/>
        <v>2744700000</v>
      </c>
      <c r="P35" s="131">
        <v>712200000</v>
      </c>
      <c r="Q35" s="130">
        <f t="shared" si="18"/>
        <v>712200000</v>
      </c>
      <c r="R35" s="131">
        <v>1068240000</v>
      </c>
      <c r="S35" s="130">
        <f t="shared" si="19"/>
        <v>1068240000</v>
      </c>
      <c r="T35" s="131">
        <v>297723000</v>
      </c>
      <c r="U35" s="130">
        <f t="shared" si="20"/>
        <v>297723000</v>
      </c>
      <c r="V35" s="131">
        <v>672000000</v>
      </c>
      <c r="W35" s="130">
        <f t="shared" si="21"/>
        <v>672000000</v>
      </c>
      <c r="X35" s="131">
        <v>920265000</v>
      </c>
      <c r="Y35" s="130">
        <f t="shared" si="22"/>
        <v>920265000</v>
      </c>
      <c r="Z35" s="131">
        <v>288468000</v>
      </c>
      <c r="AA35" s="130">
        <f t="shared" si="23"/>
        <v>288468000</v>
      </c>
      <c r="AB35" s="131">
        <v>374185000</v>
      </c>
      <c r="AC35" s="130">
        <f t="shared" si="24"/>
        <v>374185000</v>
      </c>
      <c r="AD35" s="131">
        <v>2388947000</v>
      </c>
      <c r="AE35" s="130">
        <f t="shared" si="25"/>
        <v>2388947000</v>
      </c>
      <c r="AF35" s="131">
        <v>13614433747</v>
      </c>
      <c r="AG35" s="130">
        <f t="shared" si="26"/>
        <v>13614433747</v>
      </c>
      <c r="AH35" s="131"/>
      <c r="AI35" s="130">
        <f t="shared" si="27"/>
        <v>0</v>
      </c>
      <c r="AJ35" s="131"/>
      <c r="AK35" s="130">
        <f t="shared" si="28"/>
        <v>0</v>
      </c>
      <c r="AL35" s="131">
        <v>306520000</v>
      </c>
      <c r="AM35" s="130">
        <f t="shared" si="29"/>
        <v>306520000</v>
      </c>
      <c r="AN35" s="131">
        <f>253972000+509000000</f>
        <v>762972000</v>
      </c>
      <c r="AO35" s="130">
        <f t="shared" si="30"/>
        <v>762972000</v>
      </c>
      <c r="AP35" s="131">
        <f>238335000+2884977000</f>
        <v>3123312000</v>
      </c>
      <c r="AQ35" s="130">
        <f t="shared" si="31"/>
        <v>3123312000</v>
      </c>
      <c r="AR35" s="131">
        <f>245760000+509000000</f>
        <v>754760000</v>
      </c>
      <c r="AS35" s="130">
        <f t="shared" si="32"/>
        <v>754760000</v>
      </c>
      <c r="AT35" s="131">
        <f>248499500+509000000</f>
        <v>757499500</v>
      </c>
      <c r="AU35" s="130">
        <f t="shared" si="33"/>
        <v>757499500</v>
      </c>
      <c r="AV35" s="131">
        <f>243956000+509000000</f>
        <v>752956000</v>
      </c>
      <c r="AW35" s="130">
        <f t="shared" si="34"/>
        <v>752956000</v>
      </c>
      <c r="AX35" s="131">
        <v>586526000</v>
      </c>
      <c r="AY35" s="130">
        <f t="shared" si="6"/>
        <v>586526000</v>
      </c>
    </row>
    <row r="36" spans="1:51" ht="15" customHeight="1" hidden="1">
      <c r="A36" s="112">
        <v>4</v>
      </c>
      <c r="B36" s="113" t="s">
        <v>163</v>
      </c>
      <c r="C36" s="94">
        <f>SUM(C37:C53)</f>
        <v>0</v>
      </c>
      <c r="D36" s="95">
        <f t="shared" si="1"/>
        <v>0</v>
      </c>
      <c r="E36" s="95">
        <f t="shared" si="2"/>
        <v>0</v>
      </c>
      <c r="F36" s="114"/>
      <c r="G36" s="95">
        <f t="shared" si="3"/>
        <v>0</v>
      </c>
      <c r="H36" s="114"/>
      <c r="I36" s="95">
        <f t="shared" si="4"/>
        <v>0</v>
      </c>
      <c r="J36" s="114"/>
      <c r="K36" s="95">
        <f t="shared" si="5"/>
        <v>0</v>
      </c>
      <c r="L36" s="114"/>
      <c r="M36" s="95">
        <f t="shared" si="16"/>
        <v>0</v>
      </c>
      <c r="N36" s="114"/>
      <c r="O36" s="95">
        <f t="shared" si="17"/>
        <v>0</v>
      </c>
      <c r="P36" s="114"/>
      <c r="Q36" s="95">
        <f t="shared" si="18"/>
        <v>0</v>
      </c>
      <c r="R36" s="114"/>
      <c r="S36" s="95">
        <f t="shared" si="19"/>
        <v>0</v>
      </c>
      <c r="T36" s="114"/>
      <c r="U36" s="95">
        <f t="shared" si="20"/>
        <v>0</v>
      </c>
      <c r="V36" s="114"/>
      <c r="W36" s="95">
        <f t="shared" si="21"/>
        <v>0</v>
      </c>
      <c r="X36" s="114"/>
      <c r="Y36" s="95">
        <f t="shared" si="22"/>
        <v>0</v>
      </c>
      <c r="Z36" s="114"/>
      <c r="AA36" s="95">
        <f t="shared" si="23"/>
        <v>0</v>
      </c>
      <c r="AB36" s="114"/>
      <c r="AC36" s="95">
        <f t="shared" si="24"/>
        <v>0</v>
      </c>
      <c r="AD36" s="114"/>
      <c r="AE36" s="95">
        <f t="shared" si="25"/>
        <v>0</v>
      </c>
      <c r="AF36" s="114"/>
      <c r="AG36" s="95">
        <f t="shared" si="26"/>
        <v>0</v>
      </c>
      <c r="AH36" s="114"/>
      <c r="AI36" s="95">
        <f t="shared" si="27"/>
        <v>0</v>
      </c>
      <c r="AJ36" s="114"/>
      <c r="AK36" s="95">
        <f t="shared" si="28"/>
        <v>0</v>
      </c>
      <c r="AL36" s="114"/>
      <c r="AM36" s="95">
        <f t="shared" si="29"/>
        <v>0</v>
      </c>
      <c r="AN36" s="114"/>
      <c r="AO36" s="95">
        <f t="shared" si="30"/>
        <v>0</v>
      </c>
      <c r="AP36" s="114"/>
      <c r="AQ36" s="95">
        <f t="shared" si="31"/>
        <v>0</v>
      </c>
      <c r="AR36" s="114"/>
      <c r="AS36" s="95">
        <f t="shared" si="32"/>
        <v>0</v>
      </c>
      <c r="AT36" s="114"/>
      <c r="AU36" s="95">
        <f t="shared" si="33"/>
        <v>0</v>
      </c>
      <c r="AV36" s="114"/>
      <c r="AW36" s="95">
        <f t="shared" si="34"/>
        <v>0</v>
      </c>
      <c r="AX36" s="114"/>
      <c r="AY36" s="95">
        <f t="shared" si="6"/>
        <v>0</v>
      </c>
    </row>
    <row r="37" spans="1:51" ht="26.25" customHeight="1" hidden="1">
      <c r="A37" s="115" t="s">
        <v>164</v>
      </c>
      <c r="B37" s="116" t="s">
        <v>191</v>
      </c>
      <c r="C37" s="95">
        <f>SUMIF($F$8:$AY$8,"SBC",$F37:$AY37)</f>
        <v>0</v>
      </c>
      <c r="D37" s="95">
        <f t="shared" si="1"/>
        <v>0</v>
      </c>
      <c r="E37" s="95">
        <f t="shared" si="2"/>
        <v>0</v>
      </c>
      <c r="F37" s="114"/>
      <c r="G37" s="95">
        <f t="shared" si="3"/>
        <v>0</v>
      </c>
      <c r="H37" s="114"/>
      <c r="I37" s="95">
        <f t="shared" si="4"/>
        <v>0</v>
      </c>
      <c r="J37" s="114"/>
      <c r="K37" s="95">
        <f t="shared" si="5"/>
        <v>0</v>
      </c>
      <c r="L37" s="114"/>
      <c r="M37" s="95">
        <f t="shared" si="16"/>
        <v>0</v>
      </c>
      <c r="N37" s="114"/>
      <c r="O37" s="95">
        <f t="shared" si="17"/>
        <v>0</v>
      </c>
      <c r="P37" s="114"/>
      <c r="Q37" s="95">
        <f t="shared" si="18"/>
        <v>0</v>
      </c>
      <c r="R37" s="114"/>
      <c r="S37" s="95">
        <f t="shared" si="19"/>
        <v>0</v>
      </c>
      <c r="T37" s="114"/>
      <c r="U37" s="95">
        <f t="shared" si="20"/>
        <v>0</v>
      </c>
      <c r="V37" s="114"/>
      <c r="W37" s="95">
        <f t="shared" si="21"/>
        <v>0</v>
      </c>
      <c r="X37" s="114"/>
      <c r="Y37" s="95">
        <f t="shared" si="22"/>
        <v>0</v>
      </c>
      <c r="Z37" s="114"/>
      <c r="AA37" s="95">
        <f t="shared" si="23"/>
        <v>0</v>
      </c>
      <c r="AB37" s="114"/>
      <c r="AC37" s="95">
        <f t="shared" si="24"/>
        <v>0</v>
      </c>
      <c r="AD37" s="114"/>
      <c r="AE37" s="95">
        <f t="shared" si="25"/>
        <v>0</v>
      </c>
      <c r="AF37" s="114"/>
      <c r="AG37" s="95">
        <f t="shared" si="26"/>
        <v>0</v>
      </c>
      <c r="AH37" s="114"/>
      <c r="AI37" s="95">
        <f t="shared" si="27"/>
        <v>0</v>
      </c>
      <c r="AJ37" s="114"/>
      <c r="AK37" s="95">
        <f t="shared" si="28"/>
        <v>0</v>
      </c>
      <c r="AL37" s="114"/>
      <c r="AM37" s="95">
        <f t="shared" si="29"/>
        <v>0</v>
      </c>
      <c r="AN37" s="114"/>
      <c r="AO37" s="95">
        <f t="shared" si="30"/>
        <v>0</v>
      </c>
      <c r="AP37" s="114"/>
      <c r="AQ37" s="95">
        <f t="shared" si="31"/>
        <v>0</v>
      </c>
      <c r="AR37" s="114"/>
      <c r="AS37" s="95">
        <f t="shared" si="32"/>
        <v>0</v>
      </c>
      <c r="AT37" s="114"/>
      <c r="AU37" s="95">
        <f t="shared" si="33"/>
        <v>0</v>
      </c>
      <c r="AV37" s="114"/>
      <c r="AW37" s="95">
        <f t="shared" si="34"/>
        <v>0</v>
      </c>
      <c r="AX37" s="114"/>
      <c r="AY37" s="95">
        <f t="shared" si="6"/>
        <v>0</v>
      </c>
    </row>
    <row r="38" spans="1:51" ht="26.25" customHeight="1" hidden="1">
      <c r="A38" s="115" t="s">
        <v>165</v>
      </c>
      <c r="B38" s="117" t="s">
        <v>192</v>
      </c>
      <c r="C38" s="95">
        <f>SUMIF($F$8:$AY$8,"SBC",$F38:$AY38)</f>
        <v>0</v>
      </c>
      <c r="D38" s="95">
        <f t="shared" si="1"/>
        <v>0</v>
      </c>
      <c r="E38" s="95">
        <f t="shared" si="2"/>
        <v>0</v>
      </c>
      <c r="F38" s="114"/>
      <c r="G38" s="95">
        <f t="shared" si="3"/>
        <v>0</v>
      </c>
      <c r="H38" s="114"/>
      <c r="I38" s="95">
        <f t="shared" si="4"/>
        <v>0</v>
      </c>
      <c r="J38" s="114"/>
      <c r="K38" s="95">
        <f t="shared" si="5"/>
        <v>0</v>
      </c>
      <c r="L38" s="114"/>
      <c r="M38" s="95">
        <f t="shared" si="16"/>
        <v>0</v>
      </c>
      <c r="N38" s="114"/>
      <c r="O38" s="95">
        <f t="shared" si="17"/>
        <v>0</v>
      </c>
      <c r="P38" s="114"/>
      <c r="Q38" s="95">
        <f t="shared" si="18"/>
        <v>0</v>
      </c>
      <c r="R38" s="114"/>
      <c r="S38" s="95">
        <f t="shared" si="19"/>
        <v>0</v>
      </c>
      <c r="T38" s="114"/>
      <c r="U38" s="95">
        <f t="shared" si="20"/>
        <v>0</v>
      </c>
      <c r="V38" s="114"/>
      <c r="W38" s="95">
        <f t="shared" si="21"/>
        <v>0</v>
      </c>
      <c r="X38" s="114"/>
      <c r="Y38" s="95">
        <f t="shared" si="22"/>
        <v>0</v>
      </c>
      <c r="Z38" s="114"/>
      <c r="AA38" s="95">
        <f t="shared" si="23"/>
        <v>0</v>
      </c>
      <c r="AB38" s="114"/>
      <c r="AC38" s="95">
        <f t="shared" si="24"/>
        <v>0</v>
      </c>
      <c r="AD38" s="114"/>
      <c r="AE38" s="95">
        <f t="shared" si="25"/>
        <v>0</v>
      </c>
      <c r="AF38" s="114"/>
      <c r="AG38" s="95">
        <f t="shared" si="26"/>
        <v>0</v>
      </c>
      <c r="AH38" s="114"/>
      <c r="AI38" s="95">
        <f t="shared" si="27"/>
        <v>0</v>
      </c>
      <c r="AJ38" s="114"/>
      <c r="AK38" s="95">
        <f t="shared" si="28"/>
        <v>0</v>
      </c>
      <c r="AL38" s="114"/>
      <c r="AM38" s="95">
        <f t="shared" si="29"/>
        <v>0</v>
      </c>
      <c r="AN38" s="114"/>
      <c r="AO38" s="95">
        <f t="shared" si="30"/>
        <v>0</v>
      </c>
      <c r="AP38" s="114"/>
      <c r="AQ38" s="95">
        <f t="shared" si="31"/>
        <v>0</v>
      </c>
      <c r="AR38" s="114"/>
      <c r="AS38" s="95">
        <f t="shared" si="32"/>
        <v>0</v>
      </c>
      <c r="AT38" s="114"/>
      <c r="AU38" s="95">
        <f t="shared" si="33"/>
        <v>0</v>
      </c>
      <c r="AV38" s="114"/>
      <c r="AW38" s="95">
        <f t="shared" si="34"/>
        <v>0</v>
      </c>
      <c r="AX38" s="114"/>
      <c r="AY38" s="95">
        <f t="shared" si="6"/>
        <v>0</v>
      </c>
    </row>
    <row r="39" spans="1:51" ht="26.25" customHeight="1" hidden="1">
      <c r="A39" s="115" t="s">
        <v>166</v>
      </c>
      <c r="B39" s="117" t="s">
        <v>193</v>
      </c>
      <c r="C39" s="95">
        <f aca="true" t="shared" si="35" ref="C39:C53">SUMIF($F$8:$AY$8,"SBC",$F39:$AY39)</f>
        <v>0</v>
      </c>
      <c r="D39" s="95">
        <f t="shared" si="1"/>
        <v>0</v>
      </c>
      <c r="E39" s="95">
        <f t="shared" si="2"/>
        <v>0</v>
      </c>
      <c r="F39" s="114"/>
      <c r="G39" s="95">
        <f t="shared" si="3"/>
        <v>0</v>
      </c>
      <c r="H39" s="114"/>
      <c r="I39" s="95">
        <f t="shared" si="4"/>
        <v>0</v>
      </c>
      <c r="J39" s="114"/>
      <c r="K39" s="95">
        <f t="shared" si="5"/>
        <v>0</v>
      </c>
      <c r="L39" s="114"/>
      <c r="M39" s="95">
        <f t="shared" si="16"/>
        <v>0</v>
      </c>
      <c r="N39" s="114"/>
      <c r="O39" s="95">
        <f t="shared" si="17"/>
        <v>0</v>
      </c>
      <c r="P39" s="114"/>
      <c r="Q39" s="95">
        <f t="shared" si="18"/>
        <v>0</v>
      </c>
      <c r="R39" s="114"/>
      <c r="S39" s="95">
        <f t="shared" si="19"/>
        <v>0</v>
      </c>
      <c r="T39" s="114"/>
      <c r="U39" s="95">
        <f t="shared" si="20"/>
        <v>0</v>
      </c>
      <c r="V39" s="114"/>
      <c r="W39" s="95">
        <f t="shared" si="21"/>
        <v>0</v>
      </c>
      <c r="X39" s="114"/>
      <c r="Y39" s="95">
        <f t="shared" si="22"/>
        <v>0</v>
      </c>
      <c r="Z39" s="114"/>
      <c r="AA39" s="95">
        <f t="shared" si="23"/>
        <v>0</v>
      </c>
      <c r="AB39" s="114"/>
      <c r="AC39" s="95">
        <f t="shared" si="24"/>
        <v>0</v>
      </c>
      <c r="AD39" s="114"/>
      <c r="AE39" s="95">
        <f t="shared" si="25"/>
        <v>0</v>
      </c>
      <c r="AF39" s="114"/>
      <c r="AG39" s="95">
        <f t="shared" si="26"/>
        <v>0</v>
      </c>
      <c r="AH39" s="114"/>
      <c r="AI39" s="95">
        <f t="shared" si="27"/>
        <v>0</v>
      </c>
      <c r="AJ39" s="114"/>
      <c r="AK39" s="95">
        <f t="shared" si="28"/>
        <v>0</v>
      </c>
      <c r="AL39" s="114"/>
      <c r="AM39" s="95">
        <f t="shared" si="29"/>
        <v>0</v>
      </c>
      <c r="AN39" s="114"/>
      <c r="AO39" s="95">
        <f t="shared" si="30"/>
        <v>0</v>
      </c>
      <c r="AP39" s="114"/>
      <c r="AQ39" s="95">
        <f t="shared" si="31"/>
        <v>0</v>
      </c>
      <c r="AR39" s="114"/>
      <c r="AS39" s="95">
        <f t="shared" si="32"/>
        <v>0</v>
      </c>
      <c r="AT39" s="114"/>
      <c r="AU39" s="95">
        <f t="shared" si="33"/>
        <v>0</v>
      </c>
      <c r="AV39" s="114"/>
      <c r="AW39" s="95">
        <f t="shared" si="34"/>
        <v>0</v>
      </c>
      <c r="AX39" s="114"/>
      <c r="AY39" s="95">
        <f t="shared" si="6"/>
        <v>0</v>
      </c>
    </row>
    <row r="40" spans="1:51" ht="26.25" customHeight="1" hidden="1">
      <c r="A40" s="115" t="s">
        <v>167</v>
      </c>
      <c r="B40" s="118" t="s">
        <v>194</v>
      </c>
      <c r="C40" s="95">
        <f t="shared" si="35"/>
        <v>0</v>
      </c>
      <c r="D40" s="95">
        <f t="shared" si="1"/>
        <v>0</v>
      </c>
      <c r="E40" s="95">
        <f t="shared" si="2"/>
        <v>0</v>
      </c>
      <c r="F40" s="114"/>
      <c r="G40" s="95">
        <f t="shared" si="3"/>
        <v>0</v>
      </c>
      <c r="H40" s="114"/>
      <c r="I40" s="95">
        <f t="shared" si="4"/>
        <v>0</v>
      </c>
      <c r="J40" s="114"/>
      <c r="K40" s="95">
        <f t="shared" si="5"/>
        <v>0</v>
      </c>
      <c r="L40" s="114"/>
      <c r="M40" s="95">
        <f t="shared" si="16"/>
        <v>0</v>
      </c>
      <c r="N40" s="114"/>
      <c r="O40" s="95">
        <f t="shared" si="17"/>
        <v>0</v>
      </c>
      <c r="P40" s="114"/>
      <c r="Q40" s="95">
        <f t="shared" si="18"/>
        <v>0</v>
      </c>
      <c r="R40" s="114"/>
      <c r="S40" s="95">
        <f t="shared" si="19"/>
        <v>0</v>
      </c>
      <c r="T40" s="114"/>
      <c r="U40" s="95">
        <f t="shared" si="20"/>
        <v>0</v>
      </c>
      <c r="V40" s="114"/>
      <c r="W40" s="95">
        <f t="shared" si="21"/>
        <v>0</v>
      </c>
      <c r="X40" s="114"/>
      <c r="Y40" s="95">
        <f t="shared" si="22"/>
        <v>0</v>
      </c>
      <c r="Z40" s="114"/>
      <c r="AA40" s="95">
        <f t="shared" si="23"/>
        <v>0</v>
      </c>
      <c r="AB40" s="114"/>
      <c r="AC40" s="95">
        <f t="shared" si="24"/>
        <v>0</v>
      </c>
      <c r="AD40" s="114"/>
      <c r="AE40" s="95">
        <f t="shared" si="25"/>
        <v>0</v>
      </c>
      <c r="AF40" s="114"/>
      <c r="AG40" s="95">
        <f t="shared" si="26"/>
        <v>0</v>
      </c>
      <c r="AH40" s="114"/>
      <c r="AI40" s="95">
        <f t="shared" si="27"/>
        <v>0</v>
      </c>
      <c r="AJ40" s="114"/>
      <c r="AK40" s="95">
        <f t="shared" si="28"/>
        <v>0</v>
      </c>
      <c r="AL40" s="114"/>
      <c r="AM40" s="95">
        <f t="shared" si="29"/>
        <v>0</v>
      </c>
      <c r="AN40" s="114"/>
      <c r="AO40" s="95">
        <f t="shared" si="30"/>
        <v>0</v>
      </c>
      <c r="AP40" s="114"/>
      <c r="AQ40" s="95">
        <f t="shared" si="31"/>
        <v>0</v>
      </c>
      <c r="AR40" s="114"/>
      <c r="AS40" s="95">
        <f t="shared" si="32"/>
        <v>0</v>
      </c>
      <c r="AT40" s="114"/>
      <c r="AU40" s="95">
        <f t="shared" si="33"/>
        <v>0</v>
      </c>
      <c r="AV40" s="114"/>
      <c r="AW40" s="95">
        <f t="shared" si="34"/>
        <v>0</v>
      </c>
      <c r="AX40" s="114"/>
      <c r="AY40" s="95">
        <f t="shared" si="6"/>
        <v>0</v>
      </c>
    </row>
    <row r="41" spans="1:51" ht="26.25" customHeight="1" hidden="1">
      <c r="A41" s="115" t="s">
        <v>168</v>
      </c>
      <c r="B41" s="117" t="s">
        <v>195</v>
      </c>
      <c r="C41" s="95">
        <f t="shared" si="35"/>
        <v>0</v>
      </c>
      <c r="D41" s="95">
        <f t="shared" si="1"/>
        <v>0</v>
      </c>
      <c r="E41" s="95">
        <f t="shared" si="2"/>
        <v>0</v>
      </c>
      <c r="F41" s="114"/>
      <c r="G41" s="95">
        <f t="shared" si="3"/>
        <v>0</v>
      </c>
      <c r="H41" s="114"/>
      <c r="I41" s="95">
        <f t="shared" si="4"/>
        <v>0</v>
      </c>
      <c r="J41" s="114"/>
      <c r="K41" s="95">
        <f t="shared" si="5"/>
        <v>0</v>
      </c>
      <c r="L41" s="114"/>
      <c r="M41" s="95">
        <f t="shared" si="16"/>
        <v>0</v>
      </c>
      <c r="N41" s="114"/>
      <c r="O41" s="95">
        <f t="shared" si="17"/>
        <v>0</v>
      </c>
      <c r="P41" s="114"/>
      <c r="Q41" s="95">
        <f t="shared" si="18"/>
        <v>0</v>
      </c>
      <c r="R41" s="114"/>
      <c r="S41" s="95">
        <f t="shared" si="19"/>
        <v>0</v>
      </c>
      <c r="T41" s="114"/>
      <c r="U41" s="95">
        <f t="shared" si="20"/>
        <v>0</v>
      </c>
      <c r="V41" s="114"/>
      <c r="W41" s="95">
        <f t="shared" si="21"/>
        <v>0</v>
      </c>
      <c r="X41" s="114"/>
      <c r="Y41" s="95">
        <f t="shared" si="22"/>
        <v>0</v>
      </c>
      <c r="Z41" s="114"/>
      <c r="AA41" s="95">
        <f t="shared" si="23"/>
        <v>0</v>
      </c>
      <c r="AB41" s="114"/>
      <c r="AC41" s="95">
        <f t="shared" si="24"/>
        <v>0</v>
      </c>
      <c r="AD41" s="114"/>
      <c r="AE41" s="95">
        <f t="shared" si="25"/>
        <v>0</v>
      </c>
      <c r="AF41" s="114"/>
      <c r="AG41" s="95">
        <f t="shared" si="26"/>
        <v>0</v>
      </c>
      <c r="AH41" s="114"/>
      <c r="AI41" s="95">
        <f t="shared" si="27"/>
        <v>0</v>
      </c>
      <c r="AJ41" s="114"/>
      <c r="AK41" s="95">
        <f t="shared" si="28"/>
        <v>0</v>
      </c>
      <c r="AL41" s="114"/>
      <c r="AM41" s="95">
        <f t="shared" si="29"/>
        <v>0</v>
      </c>
      <c r="AN41" s="114"/>
      <c r="AO41" s="95">
        <f t="shared" si="30"/>
        <v>0</v>
      </c>
      <c r="AP41" s="114"/>
      <c r="AQ41" s="95">
        <f t="shared" si="31"/>
        <v>0</v>
      </c>
      <c r="AR41" s="114"/>
      <c r="AS41" s="95">
        <f t="shared" si="32"/>
        <v>0</v>
      </c>
      <c r="AT41" s="114"/>
      <c r="AU41" s="95">
        <f t="shared" si="33"/>
        <v>0</v>
      </c>
      <c r="AV41" s="114"/>
      <c r="AW41" s="95">
        <f t="shared" si="34"/>
        <v>0</v>
      </c>
      <c r="AX41" s="114"/>
      <c r="AY41" s="95">
        <f t="shared" si="6"/>
        <v>0</v>
      </c>
    </row>
    <row r="42" spans="1:51" ht="26.25" customHeight="1" hidden="1">
      <c r="A42" s="115" t="s">
        <v>169</v>
      </c>
      <c r="B42" s="118" t="s">
        <v>196</v>
      </c>
      <c r="C42" s="95">
        <f t="shared" si="35"/>
        <v>0</v>
      </c>
      <c r="D42" s="95">
        <f t="shared" si="1"/>
        <v>0</v>
      </c>
      <c r="E42" s="95">
        <f t="shared" si="2"/>
        <v>0</v>
      </c>
      <c r="F42" s="114"/>
      <c r="G42" s="95">
        <f t="shared" si="3"/>
        <v>0</v>
      </c>
      <c r="H42" s="114"/>
      <c r="I42" s="95">
        <f t="shared" si="4"/>
        <v>0</v>
      </c>
      <c r="J42" s="114"/>
      <c r="K42" s="95">
        <f t="shared" si="5"/>
        <v>0</v>
      </c>
      <c r="L42" s="114"/>
      <c r="M42" s="95">
        <f t="shared" si="16"/>
        <v>0</v>
      </c>
      <c r="N42" s="114"/>
      <c r="O42" s="95">
        <f t="shared" si="17"/>
        <v>0</v>
      </c>
      <c r="P42" s="114"/>
      <c r="Q42" s="95">
        <f t="shared" si="18"/>
        <v>0</v>
      </c>
      <c r="R42" s="114"/>
      <c r="S42" s="95">
        <f t="shared" si="19"/>
        <v>0</v>
      </c>
      <c r="T42" s="114"/>
      <c r="U42" s="95">
        <f t="shared" si="20"/>
        <v>0</v>
      </c>
      <c r="V42" s="114"/>
      <c r="W42" s="95">
        <f t="shared" si="21"/>
        <v>0</v>
      </c>
      <c r="X42" s="114"/>
      <c r="Y42" s="95">
        <f t="shared" si="22"/>
        <v>0</v>
      </c>
      <c r="Z42" s="114"/>
      <c r="AA42" s="95">
        <f t="shared" si="23"/>
        <v>0</v>
      </c>
      <c r="AB42" s="114"/>
      <c r="AC42" s="95">
        <f t="shared" si="24"/>
        <v>0</v>
      </c>
      <c r="AD42" s="114"/>
      <c r="AE42" s="95">
        <f t="shared" si="25"/>
        <v>0</v>
      </c>
      <c r="AF42" s="114"/>
      <c r="AG42" s="95">
        <f t="shared" si="26"/>
        <v>0</v>
      </c>
      <c r="AH42" s="114"/>
      <c r="AI42" s="95">
        <f t="shared" si="27"/>
        <v>0</v>
      </c>
      <c r="AJ42" s="114"/>
      <c r="AK42" s="95">
        <f t="shared" si="28"/>
        <v>0</v>
      </c>
      <c r="AL42" s="114"/>
      <c r="AM42" s="95">
        <f t="shared" si="29"/>
        <v>0</v>
      </c>
      <c r="AN42" s="114"/>
      <c r="AO42" s="95">
        <f t="shared" si="30"/>
        <v>0</v>
      </c>
      <c r="AP42" s="114"/>
      <c r="AQ42" s="95">
        <f t="shared" si="31"/>
        <v>0</v>
      </c>
      <c r="AR42" s="114"/>
      <c r="AS42" s="95">
        <f t="shared" si="32"/>
        <v>0</v>
      </c>
      <c r="AT42" s="114"/>
      <c r="AU42" s="95">
        <f t="shared" si="33"/>
        <v>0</v>
      </c>
      <c r="AV42" s="114"/>
      <c r="AW42" s="95">
        <f t="shared" si="34"/>
        <v>0</v>
      </c>
      <c r="AX42" s="114"/>
      <c r="AY42" s="95">
        <f t="shared" si="6"/>
        <v>0</v>
      </c>
    </row>
    <row r="43" spans="1:51" ht="15" customHeight="1" hidden="1">
      <c r="A43" s="115" t="s">
        <v>170</v>
      </c>
      <c r="B43" s="117" t="s">
        <v>197</v>
      </c>
      <c r="C43" s="95">
        <f t="shared" si="35"/>
        <v>0</v>
      </c>
      <c r="D43" s="95">
        <f t="shared" si="1"/>
        <v>0</v>
      </c>
      <c r="E43" s="95">
        <f t="shared" si="2"/>
        <v>0</v>
      </c>
      <c r="F43" s="114"/>
      <c r="G43" s="95">
        <f t="shared" si="3"/>
        <v>0</v>
      </c>
      <c r="H43" s="114"/>
      <c r="I43" s="95">
        <f t="shared" si="4"/>
        <v>0</v>
      </c>
      <c r="J43" s="114"/>
      <c r="K43" s="95">
        <f t="shared" si="5"/>
        <v>0</v>
      </c>
      <c r="L43" s="114"/>
      <c r="M43" s="95">
        <f t="shared" si="16"/>
        <v>0</v>
      </c>
      <c r="N43" s="114"/>
      <c r="O43" s="95">
        <f t="shared" si="17"/>
        <v>0</v>
      </c>
      <c r="P43" s="114"/>
      <c r="Q43" s="95">
        <f t="shared" si="18"/>
        <v>0</v>
      </c>
      <c r="R43" s="114"/>
      <c r="S43" s="95">
        <f t="shared" si="19"/>
        <v>0</v>
      </c>
      <c r="T43" s="114"/>
      <c r="U43" s="95">
        <f t="shared" si="20"/>
        <v>0</v>
      </c>
      <c r="V43" s="114"/>
      <c r="W43" s="95">
        <f t="shared" si="21"/>
        <v>0</v>
      </c>
      <c r="X43" s="114"/>
      <c r="Y43" s="95">
        <f t="shared" si="22"/>
        <v>0</v>
      </c>
      <c r="Z43" s="114"/>
      <c r="AA43" s="95">
        <f t="shared" si="23"/>
        <v>0</v>
      </c>
      <c r="AB43" s="114"/>
      <c r="AC43" s="95">
        <f t="shared" si="24"/>
        <v>0</v>
      </c>
      <c r="AD43" s="114"/>
      <c r="AE43" s="95">
        <f t="shared" si="25"/>
        <v>0</v>
      </c>
      <c r="AF43" s="114"/>
      <c r="AG43" s="95">
        <f t="shared" si="26"/>
        <v>0</v>
      </c>
      <c r="AH43" s="114"/>
      <c r="AI43" s="95">
        <f t="shared" si="27"/>
        <v>0</v>
      </c>
      <c r="AJ43" s="114"/>
      <c r="AK43" s="95">
        <f t="shared" si="28"/>
        <v>0</v>
      </c>
      <c r="AL43" s="114"/>
      <c r="AM43" s="95">
        <f t="shared" si="29"/>
        <v>0</v>
      </c>
      <c r="AN43" s="114"/>
      <c r="AO43" s="95">
        <f t="shared" si="30"/>
        <v>0</v>
      </c>
      <c r="AP43" s="114"/>
      <c r="AQ43" s="95">
        <f t="shared" si="31"/>
        <v>0</v>
      </c>
      <c r="AR43" s="114"/>
      <c r="AS43" s="95">
        <f t="shared" si="32"/>
        <v>0</v>
      </c>
      <c r="AT43" s="114"/>
      <c r="AU43" s="95">
        <f t="shared" si="33"/>
        <v>0</v>
      </c>
      <c r="AV43" s="114"/>
      <c r="AW43" s="95">
        <f t="shared" si="34"/>
        <v>0</v>
      </c>
      <c r="AX43" s="114"/>
      <c r="AY43" s="95">
        <f t="shared" si="6"/>
        <v>0</v>
      </c>
    </row>
    <row r="44" spans="1:51" ht="15" customHeight="1" hidden="1">
      <c r="A44" s="115" t="s">
        <v>171</v>
      </c>
      <c r="B44" s="119" t="s">
        <v>172</v>
      </c>
      <c r="C44" s="95">
        <f t="shared" si="35"/>
        <v>0</v>
      </c>
      <c r="D44" s="95">
        <f t="shared" si="1"/>
        <v>0</v>
      </c>
      <c r="E44" s="95">
        <f t="shared" si="2"/>
        <v>0</v>
      </c>
      <c r="F44" s="114"/>
      <c r="G44" s="95">
        <f t="shared" si="3"/>
        <v>0</v>
      </c>
      <c r="H44" s="114"/>
      <c r="I44" s="95">
        <f t="shared" si="4"/>
        <v>0</v>
      </c>
      <c r="J44" s="114"/>
      <c r="K44" s="95">
        <f t="shared" si="5"/>
        <v>0</v>
      </c>
      <c r="L44" s="114"/>
      <c r="M44" s="95">
        <f t="shared" si="16"/>
        <v>0</v>
      </c>
      <c r="N44" s="114"/>
      <c r="O44" s="95">
        <f t="shared" si="17"/>
        <v>0</v>
      </c>
      <c r="P44" s="114"/>
      <c r="Q44" s="95">
        <f t="shared" si="18"/>
        <v>0</v>
      </c>
      <c r="R44" s="114"/>
      <c r="S44" s="95">
        <f t="shared" si="19"/>
        <v>0</v>
      </c>
      <c r="T44" s="114"/>
      <c r="U44" s="95">
        <f t="shared" si="20"/>
        <v>0</v>
      </c>
      <c r="V44" s="114"/>
      <c r="W44" s="95">
        <f t="shared" si="21"/>
        <v>0</v>
      </c>
      <c r="X44" s="114"/>
      <c r="Y44" s="95">
        <f t="shared" si="22"/>
        <v>0</v>
      </c>
      <c r="Z44" s="114"/>
      <c r="AA44" s="95">
        <f t="shared" si="23"/>
        <v>0</v>
      </c>
      <c r="AB44" s="114"/>
      <c r="AC44" s="95">
        <f t="shared" si="24"/>
        <v>0</v>
      </c>
      <c r="AD44" s="114"/>
      <c r="AE44" s="95">
        <f t="shared" si="25"/>
        <v>0</v>
      </c>
      <c r="AF44" s="114"/>
      <c r="AG44" s="95">
        <f t="shared" si="26"/>
        <v>0</v>
      </c>
      <c r="AH44" s="114"/>
      <c r="AI44" s="95">
        <f t="shared" si="27"/>
        <v>0</v>
      </c>
      <c r="AJ44" s="114"/>
      <c r="AK44" s="95">
        <f t="shared" si="28"/>
        <v>0</v>
      </c>
      <c r="AL44" s="114"/>
      <c r="AM44" s="95">
        <f t="shared" si="29"/>
        <v>0</v>
      </c>
      <c r="AN44" s="114"/>
      <c r="AO44" s="95">
        <f t="shared" si="30"/>
        <v>0</v>
      </c>
      <c r="AP44" s="114"/>
      <c r="AQ44" s="95">
        <f t="shared" si="31"/>
        <v>0</v>
      </c>
      <c r="AR44" s="114"/>
      <c r="AS44" s="95">
        <f t="shared" si="32"/>
        <v>0</v>
      </c>
      <c r="AT44" s="114"/>
      <c r="AU44" s="95">
        <f t="shared" si="33"/>
        <v>0</v>
      </c>
      <c r="AV44" s="114"/>
      <c r="AW44" s="95">
        <f t="shared" si="34"/>
        <v>0</v>
      </c>
      <c r="AX44" s="114"/>
      <c r="AY44" s="95">
        <f t="shared" si="6"/>
        <v>0</v>
      </c>
    </row>
    <row r="45" spans="1:51" ht="15" customHeight="1" hidden="1">
      <c r="A45" s="115" t="s">
        <v>173</v>
      </c>
      <c r="B45" s="119" t="s">
        <v>174</v>
      </c>
      <c r="C45" s="95">
        <f t="shared" si="35"/>
        <v>0</v>
      </c>
      <c r="D45" s="95">
        <f t="shared" si="1"/>
        <v>0</v>
      </c>
      <c r="E45" s="95">
        <f t="shared" si="2"/>
        <v>0</v>
      </c>
      <c r="F45" s="114"/>
      <c r="G45" s="95">
        <f t="shared" si="3"/>
        <v>0</v>
      </c>
      <c r="H45" s="114"/>
      <c r="I45" s="95">
        <f t="shared" si="4"/>
        <v>0</v>
      </c>
      <c r="J45" s="114"/>
      <c r="K45" s="95">
        <f t="shared" si="5"/>
        <v>0</v>
      </c>
      <c r="L45" s="114"/>
      <c r="M45" s="95">
        <f t="shared" si="16"/>
        <v>0</v>
      </c>
      <c r="N45" s="114"/>
      <c r="O45" s="95">
        <f t="shared" si="17"/>
        <v>0</v>
      </c>
      <c r="P45" s="114"/>
      <c r="Q45" s="95">
        <f t="shared" si="18"/>
        <v>0</v>
      </c>
      <c r="R45" s="114"/>
      <c r="S45" s="95">
        <f t="shared" si="19"/>
        <v>0</v>
      </c>
      <c r="T45" s="114"/>
      <c r="U45" s="95">
        <f t="shared" si="20"/>
        <v>0</v>
      </c>
      <c r="V45" s="114"/>
      <c r="W45" s="95">
        <f t="shared" si="21"/>
        <v>0</v>
      </c>
      <c r="X45" s="114"/>
      <c r="Y45" s="95">
        <f t="shared" si="22"/>
        <v>0</v>
      </c>
      <c r="Z45" s="114"/>
      <c r="AA45" s="95">
        <f t="shared" si="23"/>
        <v>0</v>
      </c>
      <c r="AB45" s="114"/>
      <c r="AC45" s="95">
        <f t="shared" si="24"/>
        <v>0</v>
      </c>
      <c r="AD45" s="114"/>
      <c r="AE45" s="95">
        <f t="shared" si="25"/>
        <v>0</v>
      </c>
      <c r="AF45" s="114"/>
      <c r="AG45" s="95">
        <f t="shared" si="26"/>
        <v>0</v>
      </c>
      <c r="AH45" s="114"/>
      <c r="AI45" s="95">
        <f t="shared" si="27"/>
        <v>0</v>
      </c>
      <c r="AJ45" s="114"/>
      <c r="AK45" s="95">
        <f t="shared" si="28"/>
        <v>0</v>
      </c>
      <c r="AL45" s="114"/>
      <c r="AM45" s="95">
        <f t="shared" si="29"/>
        <v>0</v>
      </c>
      <c r="AN45" s="114"/>
      <c r="AO45" s="95">
        <f t="shared" si="30"/>
        <v>0</v>
      </c>
      <c r="AP45" s="114"/>
      <c r="AQ45" s="95">
        <f t="shared" si="31"/>
        <v>0</v>
      </c>
      <c r="AR45" s="114"/>
      <c r="AS45" s="95">
        <f t="shared" si="32"/>
        <v>0</v>
      </c>
      <c r="AT45" s="114"/>
      <c r="AU45" s="95">
        <f t="shared" si="33"/>
        <v>0</v>
      </c>
      <c r="AV45" s="114"/>
      <c r="AW45" s="95">
        <f t="shared" si="34"/>
        <v>0</v>
      </c>
      <c r="AX45" s="114"/>
      <c r="AY45" s="95">
        <f t="shared" si="6"/>
        <v>0</v>
      </c>
    </row>
    <row r="46" spans="1:51" ht="15" customHeight="1" hidden="1">
      <c r="A46" s="115" t="s">
        <v>175</v>
      </c>
      <c r="B46" s="119" t="s">
        <v>176</v>
      </c>
      <c r="C46" s="95">
        <f t="shared" si="35"/>
        <v>0</v>
      </c>
      <c r="D46" s="95">
        <f t="shared" si="1"/>
        <v>0</v>
      </c>
      <c r="E46" s="95">
        <f t="shared" si="2"/>
        <v>0</v>
      </c>
      <c r="F46" s="114"/>
      <c r="G46" s="95">
        <f t="shared" si="3"/>
        <v>0</v>
      </c>
      <c r="H46" s="114"/>
      <c r="I46" s="95">
        <f t="shared" si="4"/>
        <v>0</v>
      </c>
      <c r="J46" s="114"/>
      <c r="K46" s="95">
        <f t="shared" si="5"/>
        <v>0</v>
      </c>
      <c r="L46" s="114"/>
      <c r="M46" s="95">
        <f t="shared" si="16"/>
        <v>0</v>
      </c>
      <c r="N46" s="114"/>
      <c r="O46" s="95">
        <f t="shared" si="17"/>
        <v>0</v>
      </c>
      <c r="P46" s="114"/>
      <c r="Q46" s="95">
        <f t="shared" si="18"/>
        <v>0</v>
      </c>
      <c r="R46" s="114"/>
      <c r="S46" s="95">
        <f t="shared" si="19"/>
        <v>0</v>
      </c>
      <c r="T46" s="114"/>
      <c r="U46" s="95">
        <f t="shared" si="20"/>
        <v>0</v>
      </c>
      <c r="V46" s="114"/>
      <c r="W46" s="95">
        <f t="shared" si="21"/>
        <v>0</v>
      </c>
      <c r="X46" s="114"/>
      <c r="Y46" s="95">
        <f t="shared" si="22"/>
        <v>0</v>
      </c>
      <c r="Z46" s="114"/>
      <c r="AA46" s="95">
        <f t="shared" si="23"/>
        <v>0</v>
      </c>
      <c r="AB46" s="114"/>
      <c r="AC46" s="95">
        <f t="shared" si="24"/>
        <v>0</v>
      </c>
      <c r="AD46" s="114"/>
      <c r="AE46" s="95">
        <f t="shared" si="25"/>
        <v>0</v>
      </c>
      <c r="AF46" s="114"/>
      <c r="AG46" s="95">
        <f t="shared" si="26"/>
        <v>0</v>
      </c>
      <c r="AH46" s="114"/>
      <c r="AI46" s="95">
        <f t="shared" si="27"/>
        <v>0</v>
      </c>
      <c r="AJ46" s="114"/>
      <c r="AK46" s="95">
        <f t="shared" si="28"/>
        <v>0</v>
      </c>
      <c r="AL46" s="114"/>
      <c r="AM46" s="95">
        <f t="shared" si="29"/>
        <v>0</v>
      </c>
      <c r="AN46" s="114"/>
      <c r="AO46" s="95">
        <f t="shared" si="30"/>
        <v>0</v>
      </c>
      <c r="AP46" s="114"/>
      <c r="AQ46" s="95">
        <f t="shared" si="31"/>
        <v>0</v>
      </c>
      <c r="AR46" s="114"/>
      <c r="AS46" s="95">
        <f t="shared" si="32"/>
        <v>0</v>
      </c>
      <c r="AT46" s="114"/>
      <c r="AU46" s="95">
        <f t="shared" si="33"/>
        <v>0</v>
      </c>
      <c r="AV46" s="114"/>
      <c r="AW46" s="95">
        <f t="shared" si="34"/>
        <v>0</v>
      </c>
      <c r="AX46" s="114"/>
      <c r="AY46" s="95">
        <f t="shared" si="6"/>
        <v>0</v>
      </c>
    </row>
    <row r="47" spans="1:51" ht="15" customHeight="1" hidden="1">
      <c r="A47" s="115" t="s">
        <v>177</v>
      </c>
      <c r="B47" s="119" t="s">
        <v>178</v>
      </c>
      <c r="C47" s="95">
        <f t="shared" si="35"/>
        <v>0</v>
      </c>
      <c r="D47" s="95">
        <f t="shared" si="1"/>
        <v>0</v>
      </c>
      <c r="E47" s="95">
        <f t="shared" si="2"/>
        <v>0</v>
      </c>
      <c r="F47" s="114"/>
      <c r="G47" s="95">
        <f t="shared" si="3"/>
        <v>0</v>
      </c>
      <c r="H47" s="114"/>
      <c r="I47" s="95">
        <f t="shared" si="4"/>
        <v>0</v>
      </c>
      <c r="J47" s="114"/>
      <c r="K47" s="95">
        <f t="shared" si="5"/>
        <v>0</v>
      </c>
      <c r="L47" s="114"/>
      <c r="M47" s="95">
        <f t="shared" si="16"/>
        <v>0</v>
      </c>
      <c r="N47" s="114"/>
      <c r="O47" s="95">
        <f t="shared" si="17"/>
        <v>0</v>
      </c>
      <c r="P47" s="114"/>
      <c r="Q47" s="95">
        <f t="shared" si="18"/>
        <v>0</v>
      </c>
      <c r="R47" s="114"/>
      <c r="S47" s="95">
        <f t="shared" si="19"/>
        <v>0</v>
      </c>
      <c r="T47" s="114"/>
      <c r="U47" s="95">
        <f t="shared" si="20"/>
        <v>0</v>
      </c>
      <c r="V47" s="114"/>
      <c r="W47" s="95">
        <f t="shared" si="21"/>
        <v>0</v>
      </c>
      <c r="X47" s="114"/>
      <c r="Y47" s="95">
        <f t="shared" si="22"/>
        <v>0</v>
      </c>
      <c r="Z47" s="114"/>
      <c r="AA47" s="95">
        <f t="shared" si="23"/>
        <v>0</v>
      </c>
      <c r="AB47" s="114"/>
      <c r="AC47" s="95">
        <f t="shared" si="24"/>
        <v>0</v>
      </c>
      <c r="AD47" s="114"/>
      <c r="AE47" s="95">
        <f t="shared" si="25"/>
        <v>0</v>
      </c>
      <c r="AF47" s="114"/>
      <c r="AG47" s="95">
        <f t="shared" si="26"/>
        <v>0</v>
      </c>
      <c r="AH47" s="114"/>
      <c r="AI47" s="95">
        <f t="shared" si="27"/>
        <v>0</v>
      </c>
      <c r="AJ47" s="114"/>
      <c r="AK47" s="95">
        <f t="shared" si="28"/>
        <v>0</v>
      </c>
      <c r="AL47" s="114"/>
      <c r="AM47" s="95">
        <f t="shared" si="29"/>
        <v>0</v>
      </c>
      <c r="AN47" s="114"/>
      <c r="AO47" s="95">
        <f t="shared" si="30"/>
        <v>0</v>
      </c>
      <c r="AP47" s="114"/>
      <c r="AQ47" s="95">
        <f t="shared" si="31"/>
        <v>0</v>
      </c>
      <c r="AR47" s="114"/>
      <c r="AS47" s="95">
        <f t="shared" si="32"/>
        <v>0</v>
      </c>
      <c r="AT47" s="114"/>
      <c r="AU47" s="95">
        <f t="shared" si="33"/>
        <v>0</v>
      </c>
      <c r="AV47" s="114"/>
      <c r="AW47" s="95">
        <f t="shared" si="34"/>
        <v>0</v>
      </c>
      <c r="AX47" s="114"/>
      <c r="AY47" s="95">
        <f t="shared" si="6"/>
        <v>0</v>
      </c>
    </row>
    <row r="48" spans="1:51" ht="15" customHeight="1" hidden="1">
      <c r="A48" s="115" t="s">
        <v>179</v>
      </c>
      <c r="B48" s="119" t="s">
        <v>180</v>
      </c>
      <c r="C48" s="95">
        <f t="shared" si="35"/>
        <v>0</v>
      </c>
      <c r="D48" s="95">
        <f t="shared" si="1"/>
        <v>0</v>
      </c>
      <c r="E48" s="95">
        <f t="shared" si="2"/>
        <v>0</v>
      </c>
      <c r="F48" s="114"/>
      <c r="G48" s="95">
        <f t="shared" si="3"/>
        <v>0</v>
      </c>
      <c r="H48" s="114"/>
      <c r="I48" s="95">
        <f t="shared" si="4"/>
        <v>0</v>
      </c>
      <c r="J48" s="114"/>
      <c r="K48" s="95">
        <f t="shared" si="5"/>
        <v>0</v>
      </c>
      <c r="L48" s="114"/>
      <c r="M48" s="95">
        <f t="shared" si="16"/>
        <v>0</v>
      </c>
      <c r="N48" s="114"/>
      <c r="O48" s="95">
        <f t="shared" si="17"/>
        <v>0</v>
      </c>
      <c r="P48" s="114"/>
      <c r="Q48" s="95">
        <f t="shared" si="18"/>
        <v>0</v>
      </c>
      <c r="R48" s="114"/>
      <c r="S48" s="95">
        <f t="shared" si="19"/>
        <v>0</v>
      </c>
      <c r="T48" s="114"/>
      <c r="U48" s="95">
        <f t="shared" si="20"/>
        <v>0</v>
      </c>
      <c r="V48" s="114"/>
      <c r="W48" s="95">
        <f t="shared" si="21"/>
        <v>0</v>
      </c>
      <c r="X48" s="114"/>
      <c r="Y48" s="95">
        <f t="shared" si="22"/>
        <v>0</v>
      </c>
      <c r="Z48" s="114"/>
      <c r="AA48" s="95">
        <f t="shared" si="23"/>
        <v>0</v>
      </c>
      <c r="AB48" s="114"/>
      <c r="AC48" s="95">
        <f t="shared" si="24"/>
        <v>0</v>
      </c>
      <c r="AD48" s="114"/>
      <c r="AE48" s="95">
        <f t="shared" si="25"/>
        <v>0</v>
      </c>
      <c r="AF48" s="114"/>
      <c r="AG48" s="95">
        <f t="shared" si="26"/>
        <v>0</v>
      </c>
      <c r="AH48" s="114"/>
      <c r="AI48" s="95">
        <f t="shared" si="27"/>
        <v>0</v>
      </c>
      <c r="AJ48" s="114"/>
      <c r="AK48" s="95">
        <f t="shared" si="28"/>
        <v>0</v>
      </c>
      <c r="AL48" s="114"/>
      <c r="AM48" s="95">
        <f t="shared" si="29"/>
        <v>0</v>
      </c>
      <c r="AN48" s="114"/>
      <c r="AO48" s="95">
        <f t="shared" si="30"/>
        <v>0</v>
      </c>
      <c r="AP48" s="114"/>
      <c r="AQ48" s="95">
        <f t="shared" si="31"/>
        <v>0</v>
      </c>
      <c r="AR48" s="114"/>
      <c r="AS48" s="95">
        <f t="shared" si="32"/>
        <v>0</v>
      </c>
      <c r="AT48" s="114"/>
      <c r="AU48" s="95">
        <f t="shared" si="33"/>
        <v>0</v>
      </c>
      <c r="AV48" s="114"/>
      <c r="AW48" s="95">
        <f t="shared" si="34"/>
        <v>0</v>
      </c>
      <c r="AX48" s="114"/>
      <c r="AY48" s="95">
        <f t="shared" si="6"/>
        <v>0</v>
      </c>
    </row>
    <row r="49" spans="1:51" ht="15" customHeight="1" hidden="1">
      <c r="A49" s="115" t="s">
        <v>181</v>
      </c>
      <c r="B49" s="119" t="s">
        <v>182</v>
      </c>
      <c r="C49" s="95">
        <f t="shared" si="35"/>
        <v>0</v>
      </c>
      <c r="D49" s="95">
        <f t="shared" si="1"/>
        <v>0</v>
      </c>
      <c r="E49" s="95">
        <f t="shared" si="2"/>
        <v>0</v>
      </c>
      <c r="F49" s="114"/>
      <c r="G49" s="95">
        <f t="shared" si="3"/>
        <v>0</v>
      </c>
      <c r="H49" s="114"/>
      <c r="I49" s="95">
        <f t="shared" si="4"/>
        <v>0</v>
      </c>
      <c r="J49" s="114"/>
      <c r="K49" s="95">
        <f t="shared" si="5"/>
        <v>0</v>
      </c>
      <c r="L49" s="114"/>
      <c r="M49" s="95">
        <f t="shared" si="16"/>
        <v>0</v>
      </c>
      <c r="N49" s="114"/>
      <c r="O49" s="95">
        <f t="shared" si="17"/>
        <v>0</v>
      </c>
      <c r="P49" s="114"/>
      <c r="Q49" s="95">
        <f t="shared" si="18"/>
        <v>0</v>
      </c>
      <c r="R49" s="114"/>
      <c r="S49" s="95">
        <f t="shared" si="19"/>
        <v>0</v>
      </c>
      <c r="T49" s="114"/>
      <c r="U49" s="95">
        <f t="shared" si="20"/>
        <v>0</v>
      </c>
      <c r="V49" s="114"/>
      <c r="W49" s="95">
        <f t="shared" si="21"/>
        <v>0</v>
      </c>
      <c r="X49" s="114"/>
      <c r="Y49" s="95">
        <f t="shared" si="22"/>
        <v>0</v>
      </c>
      <c r="Z49" s="114"/>
      <c r="AA49" s="95">
        <f t="shared" si="23"/>
        <v>0</v>
      </c>
      <c r="AB49" s="114"/>
      <c r="AC49" s="95">
        <f t="shared" si="24"/>
        <v>0</v>
      </c>
      <c r="AD49" s="114"/>
      <c r="AE49" s="95">
        <f t="shared" si="25"/>
        <v>0</v>
      </c>
      <c r="AF49" s="114"/>
      <c r="AG49" s="95">
        <f t="shared" si="26"/>
        <v>0</v>
      </c>
      <c r="AH49" s="114"/>
      <c r="AI49" s="95">
        <f t="shared" si="27"/>
        <v>0</v>
      </c>
      <c r="AJ49" s="114"/>
      <c r="AK49" s="95">
        <f t="shared" si="28"/>
        <v>0</v>
      </c>
      <c r="AL49" s="114"/>
      <c r="AM49" s="95">
        <f t="shared" si="29"/>
        <v>0</v>
      </c>
      <c r="AN49" s="114"/>
      <c r="AO49" s="95">
        <f t="shared" si="30"/>
        <v>0</v>
      </c>
      <c r="AP49" s="114"/>
      <c r="AQ49" s="95">
        <f t="shared" si="31"/>
        <v>0</v>
      </c>
      <c r="AR49" s="114"/>
      <c r="AS49" s="95">
        <f t="shared" si="32"/>
        <v>0</v>
      </c>
      <c r="AT49" s="114"/>
      <c r="AU49" s="95">
        <f t="shared" si="33"/>
        <v>0</v>
      </c>
      <c r="AV49" s="114"/>
      <c r="AW49" s="95">
        <f t="shared" si="34"/>
        <v>0</v>
      </c>
      <c r="AX49" s="114"/>
      <c r="AY49" s="95">
        <f t="shared" si="6"/>
        <v>0</v>
      </c>
    </row>
    <row r="50" spans="1:51" ht="15" customHeight="1" hidden="1">
      <c r="A50" s="115" t="s">
        <v>183</v>
      </c>
      <c r="B50" s="119" t="s">
        <v>184</v>
      </c>
      <c r="C50" s="95">
        <f t="shared" si="35"/>
        <v>0</v>
      </c>
      <c r="D50" s="95">
        <f t="shared" si="1"/>
        <v>0</v>
      </c>
      <c r="E50" s="95">
        <f t="shared" si="2"/>
        <v>0</v>
      </c>
      <c r="F50" s="114"/>
      <c r="G50" s="95">
        <f t="shared" si="3"/>
        <v>0</v>
      </c>
      <c r="H50" s="114"/>
      <c r="I50" s="95">
        <f t="shared" si="4"/>
        <v>0</v>
      </c>
      <c r="J50" s="114"/>
      <c r="K50" s="95">
        <f t="shared" si="5"/>
        <v>0</v>
      </c>
      <c r="L50" s="114"/>
      <c r="M50" s="95">
        <f t="shared" si="16"/>
        <v>0</v>
      </c>
      <c r="N50" s="114"/>
      <c r="O50" s="95">
        <f t="shared" si="17"/>
        <v>0</v>
      </c>
      <c r="P50" s="114"/>
      <c r="Q50" s="95">
        <f t="shared" si="18"/>
        <v>0</v>
      </c>
      <c r="R50" s="114"/>
      <c r="S50" s="95">
        <f t="shared" si="19"/>
        <v>0</v>
      </c>
      <c r="T50" s="114"/>
      <c r="U50" s="95">
        <f t="shared" si="20"/>
        <v>0</v>
      </c>
      <c r="V50" s="114"/>
      <c r="W50" s="95">
        <f t="shared" si="21"/>
        <v>0</v>
      </c>
      <c r="X50" s="114"/>
      <c r="Y50" s="95">
        <f t="shared" si="22"/>
        <v>0</v>
      </c>
      <c r="Z50" s="114"/>
      <c r="AA50" s="95">
        <f t="shared" si="23"/>
        <v>0</v>
      </c>
      <c r="AB50" s="114"/>
      <c r="AC50" s="95">
        <f t="shared" si="24"/>
        <v>0</v>
      </c>
      <c r="AD50" s="114"/>
      <c r="AE50" s="95">
        <f t="shared" si="25"/>
        <v>0</v>
      </c>
      <c r="AF50" s="114"/>
      <c r="AG50" s="95">
        <f t="shared" si="26"/>
        <v>0</v>
      </c>
      <c r="AH50" s="114"/>
      <c r="AI50" s="95">
        <f t="shared" si="27"/>
        <v>0</v>
      </c>
      <c r="AJ50" s="114"/>
      <c r="AK50" s="95">
        <f t="shared" si="28"/>
        <v>0</v>
      </c>
      <c r="AL50" s="114"/>
      <c r="AM50" s="95">
        <f t="shared" si="29"/>
        <v>0</v>
      </c>
      <c r="AN50" s="114"/>
      <c r="AO50" s="95">
        <f t="shared" si="30"/>
        <v>0</v>
      </c>
      <c r="AP50" s="114"/>
      <c r="AQ50" s="95">
        <f t="shared" si="31"/>
        <v>0</v>
      </c>
      <c r="AR50" s="114"/>
      <c r="AS50" s="95">
        <f t="shared" si="32"/>
        <v>0</v>
      </c>
      <c r="AT50" s="114"/>
      <c r="AU50" s="95">
        <f t="shared" si="33"/>
        <v>0</v>
      </c>
      <c r="AV50" s="114"/>
      <c r="AW50" s="95">
        <f t="shared" si="34"/>
        <v>0</v>
      </c>
      <c r="AX50" s="114"/>
      <c r="AY50" s="95">
        <f t="shared" si="6"/>
        <v>0</v>
      </c>
    </row>
    <row r="51" spans="1:51" ht="15" customHeight="1" hidden="1">
      <c r="A51" s="115" t="s">
        <v>185</v>
      </c>
      <c r="B51" s="119" t="s">
        <v>186</v>
      </c>
      <c r="C51" s="95">
        <f t="shared" si="35"/>
        <v>0</v>
      </c>
      <c r="D51" s="95">
        <f t="shared" si="1"/>
        <v>0</v>
      </c>
      <c r="E51" s="95">
        <f t="shared" si="2"/>
        <v>0</v>
      </c>
      <c r="F51" s="114"/>
      <c r="G51" s="95">
        <f t="shared" si="3"/>
        <v>0</v>
      </c>
      <c r="H51" s="114"/>
      <c r="I51" s="95">
        <f t="shared" si="4"/>
        <v>0</v>
      </c>
      <c r="J51" s="114"/>
      <c r="K51" s="95">
        <f t="shared" si="5"/>
        <v>0</v>
      </c>
      <c r="L51" s="114"/>
      <c r="M51" s="95">
        <f t="shared" si="16"/>
        <v>0</v>
      </c>
      <c r="N51" s="114"/>
      <c r="O51" s="95">
        <f t="shared" si="17"/>
        <v>0</v>
      </c>
      <c r="P51" s="114"/>
      <c r="Q51" s="95">
        <f t="shared" si="18"/>
        <v>0</v>
      </c>
      <c r="R51" s="114"/>
      <c r="S51" s="95">
        <f t="shared" si="19"/>
        <v>0</v>
      </c>
      <c r="T51" s="114"/>
      <c r="U51" s="95">
        <f t="shared" si="20"/>
        <v>0</v>
      </c>
      <c r="V51" s="114"/>
      <c r="W51" s="95">
        <f t="shared" si="21"/>
        <v>0</v>
      </c>
      <c r="X51" s="114"/>
      <c r="Y51" s="95">
        <f t="shared" si="22"/>
        <v>0</v>
      </c>
      <c r="Z51" s="114"/>
      <c r="AA51" s="95">
        <f t="shared" si="23"/>
        <v>0</v>
      </c>
      <c r="AB51" s="114"/>
      <c r="AC51" s="95">
        <f t="shared" si="24"/>
        <v>0</v>
      </c>
      <c r="AD51" s="114"/>
      <c r="AE51" s="95">
        <f t="shared" si="25"/>
        <v>0</v>
      </c>
      <c r="AF51" s="114"/>
      <c r="AG51" s="95">
        <f t="shared" si="26"/>
        <v>0</v>
      </c>
      <c r="AH51" s="114"/>
      <c r="AI51" s="95">
        <f t="shared" si="27"/>
        <v>0</v>
      </c>
      <c r="AJ51" s="114"/>
      <c r="AK51" s="95">
        <f t="shared" si="28"/>
        <v>0</v>
      </c>
      <c r="AL51" s="114"/>
      <c r="AM51" s="95">
        <f t="shared" si="29"/>
        <v>0</v>
      </c>
      <c r="AN51" s="114"/>
      <c r="AO51" s="95">
        <f t="shared" si="30"/>
        <v>0</v>
      </c>
      <c r="AP51" s="114"/>
      <c r="AQ51" s="95">
        <f t="shared" si="31"/>
        <v>0</v>
      </c>
      <c r="AR51" s="114"/>
      <c r="AS51" s="95">
        <f t="shared" si="32"/>
        <v>0</v>
      </c>
      <c r="AT51" s="114"/>
      <c r="AU51" s="95">
        <f t="shared" si="33"/>
        <v>0</v>
      </c>
      <c r="AV51" s="114"/>
      <c r="AW51" s="95">
        <f t="shared" si="34"/>
        <v>0</v>
      </c>
      <c r="AX51" s="114"/>
      <c r="AY51" s="95">
        <f t="shared" si="6"/>
        <v>0</v>
      </c>
    </row>
    <row r="52" spans="1:51" ht="15" customHeight="1" hidden="1">
      <c r="A52" s="115" t="s">
        <v>187</v>
      </c>
      <c r="B52" s="119" t="s">
        <v>188</v>
      </c>
      <c r="C52" s="95">
        <f t="shared" si="35"/>
        <v>0</v>
      </c>
      <c r="D52" s="95">
        <f t="shared" si="1"/>
        <v>0</v>
      </c>
      <c r="E52" s="95">
        <f t="shared" si="2"/>
        <v>0</v>
      </c>
      <c r="F52" s="114"/>
      <c r="G52" s="95">
        <f t="shared" si="3"/>
        <v>0</v>
      </c>
      <c r="H52" s="114"/>
      <c r="I52" s="95">
        <f t="shared" si="4"/>
        <v>0</v>
      </c>
      <c r="J52" s="114"/>
      <c r="K52" s="95">
        <f t="shared" si="5"/>
        <v>0</v>
      </c>
      <c r="L52" s="114"/>
      <c r="M52" s="95">
        <f t="shared" si="16"/>
        <v>0</v>
      </c>
      <c r="N52" s="114"/>
      <c r="O52" s="95">
        <f t="shared" si="17"/>
        <v>0</v>
      </c>
      <c r="P52" s="114"/>
      <c r="Q52" s="95">
        <f t="shared" si="18"/>
        <v>0</v>
      </c>
      <c r="R52" s="114"/>
      <c r="S52" s="95">
        <f t="shared" si="19"/>
        <v>0</v>
      </c>
      <c r="T52" s="114"/>
      <c r="U52" s="95">
        <f t="shared" si="20"/>
        <v>0</v>
      </c>
      <c r="V52" s="114"/>
      <c r="W52" s="95">
        <f t="shared" si="21"/>
        <v>0</v>
      </c>
      <c r="X52" s="114"/>
      <c r="Y52" s="95">
        <f t="shared" si="22"/>
        <v>0</v>
      </c>
      <c r="Z52" s="114"/>
      <c r="AA52" s="95">
        <f t="shared" si="23"/>
        <v>0</v>
      </c>
      <c r="AB52" s="114"/>
      <c r="AC52" s="95">
        <f t="shared" si="24"/>
        <v>0</v>
      </c>
      <c r="AD52" s="114"/>
      <c r="AE52" s="95">
        <f t="shared" si="25"/>
        <v>0</v>
      </c>
      <c r="AF52" s="114"/>
      <c r="AG52" s="95">
        <f t="shared" si="26"/>
        <v>0</v>
      </c>
      <c r="AH52" s="114"/>
      <c r="AI52" s="95">
        <f t="shared" si="27"/>
        <v>0</v>
      </c>
      <c r="AJ52" s="114"/>
      <c r="AK52" s="95">
        <f t="shared" si="28"/>
        <v>0</v>
      </c>
      <c r="AL52" s="114"/>
      <c r="AM52" s="95">
        <f t="shared" si="29"/>
        <v>0</v>
      </c>
      <c r="AN52" s="114"/>
      <c r="AO52" s="95">
        <f t="shared" si="30"/>
        <v>0</v>
      </c>
      <c r="AP52" s="114"/>
      <c r="AQ52" s="95">
        <f t="shared" si="31"/>
        <v>0</v>
      </c>
      <c r="AR52" s="114"/>
      <c r="AS52" s="95">
        <f t="shared" si="32"/>
        <v>0</v>
      </c>
      <c r="AT52" s="114"/>
      <c r="AU52" s="95">
        <f t="shared" si="33"/>
        <v>0</v>
      </c>
      <c r="AV52" s="114"/>
      <c r="AW52" s="95">
        <f t="shared" si="34"/>
        <v>0</v>
      </c>
      <c r="AX52" s="114"/>
      <c r="AY52" s="95">
        <f t="shared" si="6"/>
        <v>0</v>
      </c>
    </row>
    <row r="53" spans="1:51" ht="15" customHeight="1" hidden="1">
      <c r="A53" s="120" t="s">
        <v>189</v>
      </c>
      <c r="B53" s="121" t="s">
        <v>190</v>
      </c>
      <c r="C53" s="95">
        <f t="shared" si="35"/>
        <v>0</v>
      </c>
      <c r="D53" s="95">
        <f t="shared" si="1"/>
        <v>0</v>
      </c>
      <c r="E53" s="95">
        <f t="shared" si="2"/>
        <v>0</v>
      </c>
      <c r="F53" s="114"/>
      <c r="G53" s="95">
        <f t="shared" si="3"/>
        <v>0</v>
      </c>
      <c r="H53" s="114"/>
      <c r="I53" s="95">
        <f t="shared" si="4"/>
        <v>0</v>
      </c>
      <c r="J53" s="114"/>
      <c r="K53" s="95">
        <f t="shared" si="5"/>
        <v>0</v>
      </c>
      <c r="L53" s="114"/>
      <c r="M53" s="95">
        <f t="shared" si="16"/>
        <v>0</v>
      </c>
      <c r="N53" s="114"/>
      <c r="O53" s="95">
        <f t="shared" si="17"/>
        <v>0</v>
      </c>
      <c r="P53" s="114"/>
      <c r="Q53" s="95">
        <f t="shared" si="18"/>
        <v>0</v>
      </c>
      <c r="R53" s="114"/>
      <c r="S53" s="95">
        <f t="shared" si="19"/>
        <v>0</v>
      </c>
      <c r="T53" s="114"/>
      <c r="U53" s="95">
        <f t="shared" si="20"/>
        <v>0</v>
      </c>
      <c r="V53" s="114"/>
      <c r="W53" s="95">
        <f t="shared" si="21"/>
        <v>0</v>
      </c>
      <c r="X53" s="114"/>
      <c r="Y53" s="95">
        <f t="shared" si="22"/>
        <v>0</v>
      </c>
      <c r="Z53" s="114"/>
      <c r="AA53" s="95">
        <f t="shared" si="23"/>
        <v>0</v>
      </c>
      <c r="AB53" s="114"/>
      <c r="AC53" s="95">
        <f t="shared" si="24"/>
        <v>0</v>
      </c>
      <c r="AD53" s="114"/>
      <c r="AE53" s="95">
        <f t="shared" si="25"/>
        <v>0</v>
      </c>
      <c r="AF53" s="114"/>
      <c r="AG53" s="95">
        <f t="shared" si="26"/>
        <v>0</v>
      </c>
      <c r="AH53" s="114"/>
      <c r="AI53" s="95">
        <f t="shared" si="27"/>
        <v>0</v>
      </c>
      <c r="AJ53" s="114"/>
      <c r="AK53" s="95">
        <f t="shared" si="28"/>
        <v>0</v>
      </c>
      <c r="AL53" s="114"/>
      <c r="AM53" s="95">
        <f t="shared" si="29"/>
        <v>0</v>
      </c>
      <c r="AN53" s="114"/>
      <c r="AO53" s="95">
        <f t="shared" si="30"/>
        <v>0</v>
      </c>
      <c r="AP53" s="114"/>
      <c r="AQ53" s="95">
        <f t="shared" si="31"/>
        <v>0</v>
      </c>
      <c r="AR53" s="114"/>
      <c r="AS53" s="95">
        <f t="shared" si="32"/>
        <v>0</v>
      </c>
      <c r="AT53" s="114"/>
      <c r="AU53" s="95">
        <f t="shared" si="33"/>
        <v>0</v>
      </c>
      <c r="AV53" s="114"/>
      <c r="AW53" s="95">
        <f t="shared" si="34"/>
        <v>0</v>
      </c>
      <c r="AX53" s="114"/>
      <c r="AY53" s="95">
        <f t="shared" si="6"/>
        <v>0</v>
      </c>
    </row>
    <row r="55" ht="15">
      <c r="B55" s="135"/>
    </row>
    <row r="57" spans="2:5" ht="15">
      <c r="B57" s="137">
        <f>12533425958-5372315958</f>
        <v>7161110000</v>
      </c>
      <c r="C57" s="138" t="s">
        <v>216</v>
      </c>
      <c r="D57" s="139">
        <f>C30-B57</f>
        <v>0</v>
      </c>
      <c r="E57" s="204" t="s">
        <v>222</v>
      </c>
    </row>
    <row r="58" spans="2:5" ht="15">
      <c r="B58" s="139">
        <f>58531729847-7784093916</f>
        <v>50747635931</v>
      </c>
      <c r="C58" s="140" t="s">
        <v>217</v>
      </c>
      <c r="D58" s="138"/>
      <c r="E58" s="204"/>
    </row>
    <row r="59" spans="2:5" ht="15">
      <c r="B59" s="139">
        <f>524335544150-423357725571-233088900</f>
        <v>100744729679</v>
      </c>
      <c r="C59" s="140" t="s">
        <v>218</v>
      </c>
      <c r="D59" s="138"/>
      <c r="E59" s="204"/>
    </row>
    <row r="60" spans="2:5" ht="15">
      <c r="B60" s="139">
        <v>1081576425</v>
      </c>
      <c r="C60" s="140" t="s">
        <v>219</v>
      </c>
      <c r="D60" s="139">
        <f>C33-B58-B59-B60-B61</f>
        <v>0</v>
      </c>
      <c r="E60" s="204"/>
    </row>
    <row r="61" spans="2:5" ht="15">
      <c r="B61" s="139">
        <v>13925550288</v>
      </c>
      <c r="C61" s="140" t="s">
        <v>220</v>
      </c>
      <c r="D61" s="138"/>
      <c r="E61" s="204"/>
    </row>
    <row r="62" spans="2:5" ht="15">
      <c r="B62" s="139"/>
      <c r="C62" s="140"/>
      <c r="D62" s="138"/>
      <c r="E62" s="204"/>
    </row>
    <row r="63" spans="2:5" ht="15">
      <c r="B63" s="139">
        <f>12573675990-358557962</f>
        <v>12215118028</v>
      </c>
      <c r="C63" s="141" t="s">
        <v>221</v>
      </c>
      <c r="D63" s="139">
        <f>C27-B63</f>
        <v>0</v>
      </c>
      <c r="E63" s="204"/>
    </row>
    <row r="64" spans="2:5" ht="15">
      <c r="B64" s="100">
        <f>358557962+233088900</f>
        <v>591646862</v>
      </c>
      <c r="C64" s="142" t="s">
        <v>5</v>
      </c>
      <c r="D64" s="135">
        <f>C15-B64</f>
        <v>0</v>
      </c>
      <c r="E64" s="204"/>
    </row>
  </sheetData>
  <sheetProtection formatCells="0" formatColumns="0" formatRows="0" insertColumns="0" insertRows="0"/>
  <mergeCells count="31">
    <mergeCell ref="E57:E64"/>
    <mergeCell ref="A4:AY4"/>
    <mergeCell ref="A5:AY5"/>
    <mergeCell ref="A7:A9"/>
    <mergeCell ref="B7:B9"/>
    <mergeCell ref="C7:C9"/>
    <mergeCell ref="D7:D9"/>
    <mergeCell ref="E7:E9"/>
    <mergeCell ref="F7:G7"/>
    <mergeCell ref="H7:I7"/>
    <mergeCell ref="J7:K7"/>
    <mergeCell ref="L7:M7"/>
    <mergeCell ref="N7:O7"/>
    <mergeCell ref="P7:Q7"/>
    <mergeCell ref="R7:S7"/>
    <mergeCell ref="T7:U7"/>
    <mergeCell ref="V7:W7"/>
    <mergeCell ref="X7:Y7"/>
    <mergeCell ref="Z7:AA7"/>
    <mergeCell ref="AB7:AC7"/>
    <mergeCell ref="AD7:AE7"/>
    <mergeCell ref="AF7:AG7"/>
    <mergeCell ref="AH7:AI7"/>
    <mergeCell ref="AV7:AW7"/>
    <mergeCell ref="AX7:AY7"/>
    <mergeCell ref="AJ7:AK7"/>
    <mergeCell ref="AL7:AM7"/>
    <mergeCell ref="AN7:AO7"/>
    <mergeCell ref="AP7:AQ7"/>
    <mergeCell ref="AR7:AS7"/>
    <mergeCell ref="AT7:AU7"/>
  </mergeCells>
  <printOptions/>
  <pageMargins left="0.55" right="0.39" top="0.28" bottom="0.27" header="0.2" footer="0.2"/>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sheetPr>
    <tabColor rgb="FF00B0F0"/>
  </sheetPr>
  <dimension ref="A1:AY67"/>
  <sheetViews>
    <sheetView showZeros="0" tabSelected="1" zoomScalePageLayoutView="0" workbookViewId="0" topLeftCell="A11">
      <selection activeCell="C33" sqref="C33"/>
    </sheetView>
  </sheetViews>
  <sheetFormatPr defaultColWidth="9.00390625" defaultRowHeight="14.25"/>
  <cols>
    <col min="1" max="1" width="3.875" style="100" customWidth="1"/>
    <col min="2" max="2" width="35.75390625" style="100" customWidth="1"/>
    <col min="3" max="3" width="7.75390625" style="100" customWidth="1"/>
    <col min="4" max="4" width="7.625" style="100" customWidth="1"/>
    <col min="5" max="5" width="5.875" style="100" customWidth="1"/>
    <col min="6" max="6" width="6.375" style="100" customWidth="1"/>
    <col min="7" max="7" width="6.875" style="100" customWidth="1"/>
    <col min="8" max="8" width="6.00390625" style="100" customWidth="1"/>
    <col min="9" max="9" width="6.875" style="100" customWidth="1"/>
    <col min="10" max="10" width="6.00390625" style="100" customWidth="1"/>
    <col min="11" max="11" width="6.875" style="100" customWidth="1"/>
    <col min="12" max="12" width="6.25390625" style="100" customWidth="1"/>
    <col min="13" max="13" width="6.875" style="100" customWidth="1"/>
    <col min="14" max="14" width="6.25390625" style="100" customWidth="1"/>
    <col min="15" max="15" width="6.75390625" style="100" customWidth="1"/>
    <col min="16" max="29" width="6.75390625" style="100" hidden="1" customWidth="1"/>
    <col min="30" max="30" width="8.00390625" style="100" hidden="1" customWidth="1"/>
    <col min="31" max="31" width="7.625" style="100" hidden="1" customWidth="1"/>
    <col min="32" max="33" width="6.125" style="100" hidden="1" customWidth="1"/>
    <col min="34" max="34" width="7.375" style="100" hidden="1" customWidth="1"/>
    <col min="35" max="35" width="7.50390625" style="100" hidden="1" customWidth="1"/>
    <col min="36" max="51" width="6.125" style="100" hidden="1" customWidth="1"/>
    <col min="52" max="16384" width="9.00390625" style="100" customWidth="1"/>
  </cols>
  <sheetData>
    <row r="1" ht="15.75">
      <c r="A1" s="99" t="s">
        <v>198</v>
      </c>
    </row>
    <row r="2" ht="15.75">
      <c r="A2" s="99" t="s">
        <v>199</v>
      </c>
    </row>
    <row r="3" ht="15.75">
      <c r="A3" s="101" t="s">
        <v>200</v>
      </c>
    </row>
    <row r="4" spans="1:51" ht="18.75">
      <c r="A4" s="205" t="s">
        <v>210</v>
      </c>
      <c r="B4" s="205"/>
      <c r="C4" s="205"/>
      <c r="D4" s="205"/>
      <c r="E4" s="205"/>
      <c r="F4" s="205"/>
      <c r="G4" s="205"/>
      <c r="H4" s="205"/>
      <c r="I4" s="205"/>
      <c r="J4" s="205"/>
      <c r="K4" s="205"/>
      <c r="L4" s="205"/>
      <c r="M4" s="205"/>
      <c r="N4" s="205"/>
      <c r="O4" s="205"/>
      <c r="P4" s="205"/>
      <c r="Q4" s="205"/>
      <c r="R4" s="205"/>
      <c r="S4" s="205"/>
      <c r="T4" s="205"/>
      <c r="U4" s="205"/>
      <c r="V4" s="205"/>
      <c r="W4" s="205"/>
      <c r="X4" s="205"/>
      <c r="Y4" s="205"/>
      <c r="Z4" s="205"/>
      <c r="AA4" s="205"/>
      <c r="AB4" s="205"/>
      <c r="AC4" s="205"/>
      <c r="AD4" s="205"/>
      <c r="AE4" s="205"/>
      <c r="AF4" s="205"/>
      <c r="AG4" s="205"/>
      <c r="AH4" s="205"/>
      <c r="AI4" s="205"/>
      <c r="AJ4" s="205"/>
      <c r="AK4" s="205"/>
      <c r="AL4" s="205"/>
      <c r="AM4" s="205"/>
      <c r="AN4" s="205"/>
      <c r="AO4" s="205"/>
      <c r="AP4" s="205"/>
      <c r="AQ4" s="205"/>
      <c r="AR4" s="205"/>
      <c r="AS4" s="205"/>
      <c r="AT4" s="205"/>
      <c r="AU4" s="205"/>
      <c r="AV4" s="205"/>
      <c r="AW4" s="205"/>
      <c r="AX4" s="205"/>
      <c r="AY4" s="205"/>
    </row>
    <row r="5" spans="1:51" ht="19.5">
      <c r="A5" s="206" t="s">
        <v>223</v>
      </c>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c r="AM5" s="206"/>
      <c r="AN5" s="206"/>
      <c r="AO5" s="206"/>
      <c r="AP5" s="206"/>
      <c r="AQ5" s="206"/>
      <c r="AR5" s="206"/>
      <c r="AS5" s="206"/>
      <c r="AT5" s="206"/>
      <c r="AU5" s="206"/>
      <c r="AV5" s="206"/>
      <c r="AW5" s="206"/>
      <c r="AX5" s="206"/>
      <c r="AY5" s="206"/>
    </row>
    <row r="6" spans="1:51" ht="18.75">
      <c r="A6" s="143"/>
      <c r="B6" s="143"/>
      <c r="C6" s="143"/>
      <c r="D6" s="143"/>
      <c r="E6" s="143"/>
      <c r="G6" s="143"/>
      <c r="H6" s="143"/>
      <c r="I6" s="143"/>
      <c r="J6" s="143"/>
      <c r="K6" s="217" t="str">
        <f>"Đơn vị tính: "&amp;IF(C7=1,"Đồng VN.",IF(C7=1000,"Ngàn đồng.",IF(C7=1000000,"Triệu đồng.")))</f>
        <v>Đơn vị tính: Triệu đồng.</v>
      </c>
      <c r="L6" s="217"/>
      <c r="M6" s="217"/>
      <c r="N6" s="217"/>
      <c r="O6" s="217"/>
      <c r="P6" s="143"/>
      <c r="Q6" s="143"/>
      <c r="R6" s="143"/>
      <c r="S6" s="143"/>
      <c r="T6" s="143"/>
      <c r="U6" s="143"/>
      <c r="V6" s="143"/>
      <c r="W6" s="143"/>
      <c r="X6" s="217" t="str">
        <f>"Đơn vị tính: "&amp;IF(C7=1,"Đồng VN.",IF(C7=1000,"Ngàn đồng.",IF(C7=1000000,"Triệu đồng.")))</f>
        <v>Đơn vị tính: Triệu đồng.</v>
      </c>
      <c r="Y6" s="217"/>
      <c r="Z6" s="217"/>
      <c r="AA6" s="217"/>
      <c r="AB6" s="143"/>
      <c r="AC6" s="143"/>
      <c r="AD6" s="143"/>
      <c r="AE6" s="143"/>
      <c r="AF6" s="143"/>
      <c r="AG6" s="143"/>
      <c r="AH6" s="143"/>
      <c r="AI6" s="217" t="str">
        <f>"Đơn vị tính: "&amp;IF(C7=1,"Đồng VN.",IF(C7=1000,"Ngàn đồng.",IF(C7=1000000,"Triệu đồng.")))</f>
        <v>Đơn vị tính: Triệu đồng.</v>
      </c>
      <c r="AJ6" s="217"/>
      <c r="AK6" s="217"/>
      <c r="AL6" s="217"/>
      <c r="AM6" s="217"/>
      <c r="AN6" s="162"/>
      <c r="AO6" s="143"/>
      <c r="AP6" s="143"/>
      <c r="AQ6" s="143"/>
      <c r="AR6" s="143"/>
      <c r="AS6" s="143"/>
      <c r="AT6" s="143"/>
      <c r="AU6" s="217" t="str">
        <f>"Đơn vị tính: "&amp;IF(C7=1,"Đồng VN.",IF(C7=1000,"Ngàn đồng.",IF(C7=1000000,"Triệu đồng.")))</f>
        <v>Đơn vị tính: Triệu đồng.</v>
      </c>
      <c r="AV6" s="217"/>
      <c r="AW6" s="217"/>
      <c r="AX6" s="217"/>
      <c r="AY6" s="217"/>
    </row>
    <row r="7" ht="15" hidden="1">
      <c r="C7" s="100">
        <v>1000000</v>
      </c>
    </row>
    <row r="8" spans="1:51" ht="38.25" customHeight="1">
      <c r="A8" s="207" t="s">
        <v>156</v>
      </c>
      <c r="B8" s="207" t="s">
        <v>0</v>
      </c>
      <c r="C8" s="210" t="s">
        <v>39</v>
      </c>
      <c r="D8" s="210" t="s">
        <v>40</v>
      </c>
      <c r="E8" s="210" t="s">
        <v>41</v>
      </c>
      <c r="F8" s="213" t="s">
        <v>120</v>
      </c>
      <c r="G8" s="214"/>
      <c r="H8" s="213" t="s">
        <v>122</v>
      </c>
      <c r="I8" s="214"/>
      <c r="J8" s="213" t="s">
        <v>123</v>
      </c>
      <c r="K8" s="214"/>
      <c r="L8" s="213" t="s">
        <v>124</v>
      </c>
      <c r="M8" s="214"/>
      <c r="N8" s="213" t="s">
        <v>125</v>
      </c>
      <c r="O8" s="214"/>
      <c r="P8" s="213" t="s">
        <v>126</v>
      </c>
      <c r="Q8" s="214"/>
      <c r="R8" s="213" t="s">
        <v>127</v>
      </c>
      <c r="S8" s="214"/>
      <c r="T8" s="213" t="s">
        <v>128</v>
      </c>
      <c r="U8" s="214"/>
      <c r="V8" s="213" t="s">
        <v>129</v>
      </c>
      <c r="W8" s="214"/>
      <c r="X8" s="213" t="s">
        <v>130</v>
      </c>
      <c r="Y8" s="214"/>
      <c r="Z8" s="213" t="s">
        <v>131</v>
      </c>
      <c r="AA8" s="214"/>
      <c r="AB8" s="213" t="s">
        <v>132</v>
      </c>
      <c r="AC8" s="214"/>
      <c r="AD8" s="213" t="s">
        <v>133</v>
      </c>
      <c r="AE8" s="214"/>
      <c r="AF8" s="213" t="s">
        <v>134</v>
      </c>
      <c r="AG8" s="214"/>
      <c r="AH8" s="200" t="s">
        <v>135</v>
      </c>
      <c r="AI8" s="201"/>
      <c r="AJ8" s="213" t="s">
        <v>136</v>
      </c>
      <c r="AK8" s="214"/>
      <c r="AL8" s="213" t="s">
        <v>137</v>
      </c>
      <c r="AM8" s="214"/>
      <c r="AN8" s="213" t="s">
        <v>138</v>
      </c>
      <c r="AO8" s="214"/>
      <c r="AP8" s="213" t="s">
        <v>139</v>
      </c>
      <c r="AQ8" s="214"/>
      <c r="AR8" s="213" t="s">
        <v>140</v>
      </c>
      <c r="AS8" s="214"/>
      <c r="AT8" s="213" t="s">
        <v>141</v>
      </c>
      <c r="AU8" s="214"/>
      <c r="AV8" s="213" t="s">
        <v>142</v>
      </c>
      <c r="AW8" s="214"/>
      <c r="AX8" s="213" t="s">
        <v>143</v>
      </c>
      <c r="AY8" s="214"/>
    </row>
    <row r="9" spans="1:51" ht="29.25" customHeight="1" hidden="1">
      <c r="A9" s="208"/>
      <c r="B9" s="208"/>
      <c r="C9" s="211"/>
      <c r="D9" s="211"/>
      <c r="E9" s="211"/>
      <c r="F9" s="102" t="s">
        <v>157</v>
      </c>
      <c r="G9" s="102" t="s">
        <v>158</v>
      </c>
      <c r="H9" s="102" t="s">
        <v>157</v>
      </c>
      <c r="I9" s="102" t="s">
        <v>158</v>
      </c>
      <c r="J9" s="102" t="s">
        <v>157</v>
      </c>
      <c r="K9" s="102" t="s">
        <v>158</v>
      </c>
      <c r="L9" s="102" t="s">
        <v>157</v>
      </c>
      <c r="M9" s="102" t="s">
        <v>158</v>
      </c>
      <c r="N9" s="102" t="s">
        <v>157</v>
      </c>
      <c r="O9" s="102" t="s">
        <v>158</v>
      </c>
      <c r="P9" s="102" t="s">
        <v>157</v>
      </c>
      <c r="Q9" s="102" t="s">
        <v>158</v>
      </c>
      <c r="R9" s="102" t="s">
        <v>157</v>
      </c>
      <c r="S9" s="102" t="s">
        <v>158</v>
      </c>
      <c r="T9" s="102" t="s">
        <v>157</v>
      </c>
      <c r="U9" s="102" t="s">
        <v>158</v>
      </c>
      <c r="V9" s="102" t="s">
        <v>157</v>
      </c>
      <c r="W9" s="102" t="s">
        <v>158</v>
      </c>
      <c r="X9" s="102" t="s">
        <v>157</v>
      </c>
      <c r="Y9" s="102" t="s">
        <v>158</v>
      </c>
      <c r="Z9" s="102" t="s">
        <v>157</v>
      </c>
      <c r="AA9" s="102" t="s">
        <v>158</v>
      </c>
      <c r="AB9" s="102" t="s">
        <v>157</v>
      </c>
      <c r="AC9" s="102" t="s">
        <v>158</v>
      </c>
      <c r="AD9" s="102" t="s">
        <v>157</v>
      </c>
      <c r="AE9" s="102" t="s">
        <v>158</v>
      </c>
      <c r="AF9" s="102" t="s">
        <v>157</v>
      </c>
      <c r="AG9" s="102" t="s">
        <v>158</v>
      </c>
      <c r="AH9" s="102" t="s">
        <v>157</v>
      </c>
      <c r="AI9" s="102" t="s">
        <v>158</v>
      </c>
      <c r="AJ9" s="102" t="s">
        <v>157</v>
      </c>
      <c r="AK9" s="102" t="s">
        <v>158</v>
      </c>
      <c r="AL9" s="102" t="s">
        <v>157</v>
      </c>
      <c r="AM9" s="102" t="s">
        <v>158</v>
      </c>
      <c r="AN9" s="102" t="s">
        <v>157</v>
      </c>
      <c r="AO9" s="102" t="s">
        <v>158</v>
      </c>
      <c r="AP9" s="102" t="s">
        <v>157</v>
      </c>
      <c r="AQ9" s="102" t="s">
        <v>158</v>
      </c>
      <c r="AR9" s="102" t="s">
        <v>157</v>
      </c>
      <c r="AS9" s="102" t="s">
        <v>158</v>
      </c>
      <c r="AT9" s="102" t="s">
        <v>157</v>
      </c>
      <c r="AU9" s="102" t="s">
        <v>158</v>
      </c>
      <c r="AV9" s="102" t="s">
        <v>157</v>
      </c>
      <c r="AW9" s="102" t="s">
        <v>158</v>
      </c>
      <c r="AX9" s="102" t="s">
        <v>157</v>
      </c>
      <c r="AY9" s="102" t="s">
        <v>158</v>
      </c>
    </row>
    <row r="10" spans="1:51" ht="61.5" customHeight="1">
      <c r="A10" s="209"/>
      <c r="B10" s="209"/>
      <c r="C10" s="212"/>
      <c r="D10" s="212"/>
      <c r="E10" s="212"/>
      <c r="F10" s="103" t="s">
        <v>144</v>
      </c>
      <c r="G10" s="103" t="s">
        <v>145</v>
      </c>
      <c r="H10" s="103" t="s">
        <v>144</v>
      </c>
      <c r="I10" s="103" t="s">
        <v>145</v>
      </c>
      <c r="J10" s="103" t="s">
        <v>144</v>
      </c>
      <c r="K10" s="103" t="s">
        <v>145</v>
      </c>
      <c r="L10" s="103" t="s">
        <v>144</v>
      </c>
      <c r="M10" s="103" t="s">
        <v>145</v>
      </c>
      <c r="N10" s="103" t="s">
        <v>144</v>
      </c>
      <c r="O10" s="103" t="s">
        <v>145</v>
      </c>
      <c r="P10" s="103" t="s">
        <v>144</v>
      </c>
      <c r="Q10" s="103" t="s">
        <v>145</v>
      </c>
      <c r="R10" s="103" t="s">
        <v>144</v>
      </c>
      <c r="S10" s="103" t="s">
        <v>145</v>
      </c>
      <c r="T10" s="103" t="s">
        <v>144</v>
      </c>
      <c r="U10" s="103" t="s">
        <v>145</v>
      </c>
      <c r="V10" s="103" t="s">
        <v>144</v>
      </c>
      <c r="W10" s="103" t="s">
        <v>145</v>
      </c>
      <c r="X10" s="103" t="s">
        <v>144</v>
      </c>
      <c r="Y10" s="103" t="s">
        <v>145</v>
      </c>
      <c r="Z10" s="103" t="s">
        <v>144</v>
      </c>
      <c r="AA10" s="103" t="s">
        <v>145</v>
      </c>
      <c r="AB10" s="103" t="s">
        <v>144</v>
      </c>
      <c r="AC10" s="103" t="s">
        <v>145</v>
      </c>
      <c r="AD10" s="103" t="s">
        <v>144</v>
      </c>
      <c r="AE10" s="103" t="s">
        <v>145</v>
      </c>
      <c r="AF10" s="103" t="s">
        <v>144</v>
      </c>
      <c r="AG10" s="103" t="s">
        <v>145</v>
      </c>
      <c r="AH10" s="103" t="s">
        <v>144</v>
      </c>
      <c r="AI10" s="103" t="s">
        <v>145</v>
      </c>
      <c r="AJ10" s="103" t="s">
        <v>144</v>
      </c>
      <c r="AK10" s="103" t="s">
        <v>145</v>
      </c>
      <c r="AL10" s="103" t="s">
        <v>144</v>
      </c>
      <c r="AM10" s="103" t="s">
        <v>145</v>
      </c>
      <c r="AN10" s="103" t="s">
        <v>144</v>
      </c>
      <c r="AO10" s="103" t="s">
        <v>145</v>
      </c>
      <c r="AP10" s="103" t="s">
        <v>144</v>
      </c>
      <c r="AQ10" s="103" t="s">
        <v>145</v>
      </c>
      <c r="AR10" s="103" t="s">
        <v>144</v>
      </c>
      <c r="AS10" s="103" t="s">
        <v>145</v>
      </c>
      <c r="AT10" s="103" t="s">
        <v>144</v>
      </c>
      <c r="AU10" s="103" t="s">
        <v>145</v>
      </c>
      <c r="AV10" s="103" t="s">
        <v>144</v>
      </c>
      <c r="AW10" s="103" t="s">
        <v>145</v>
      </c>
      <c r="AX10" s="103" t="s">
        <v>144</v>
      </c>
      <c r="AY10" s="103" t="s">
        <v>145</v>
      </c>
    </row>
    <row r="11" spans="1:51" ht="15">
      <c r="A11" s="104">
        <v>1</v>
      </c>
      <c r="B11" s="104">
        <v>2</v>
      </c>
      <c r="C11" s="104">
        <v>3</v>
      </c>
      <c r="D11" s="104">
        <v>4</v>
      </c>
      <c r="E11" s="104" t="s">
        <v>42</v>
      </c>
      <c r="F11" s="104">
        <v>6</v>
      </c>
      <c r="G11" s="104">
        <v>7</v>
      </c>
      <c r="H11" s="104">
        <v>8</v>
      </c>
      <c r="I11" s="104">
        <v>9</v>
      </c>
      <c r="J11" s="104">
        <v>10</v>
      </c>
      <c r="K11" s="104">
        <v>11</v>
      </c>
      <c r="L11" s="104">
        <v>12</v>
      </c>
      <c r="M11" s="104">
        <v>13</v>
      </c>
      <c r="N11" s="104">
        <v>14</v>
      </c>
      <c r="O11" s="104">
        <v>15</v>
      </c>
      <c r="P11" s="104">
        <v>16</v>
      </c>
      <c r="Q11" s="104">
        <v>17</v>
      </c>
      <c r="R11" s="104">
        <v>18</v>
      </c>
      <c r="S11" s="104">
        <v>19</v>
      </c>
      <c r="T11" s="104">
        <v>20</v>
      </c>
      <c r="U11" s="104">
        <v>21</v>
      </c>
      <c r="V11" s="104">
        <v>22</v>
      </c>
      <c r="W11" s="104">
        <v>23</v>
      </c>
      <c r="X11" s="104">
        <v>24</v>
      </c>
      <c r="Y11" s="104">
        <v>25</v>
      </c>
      <c r="Z11" s="104">
        <v>26</v>
      </c>
      <c r="AA11" s="104">
        <v>27</v>
      </c>
      <c r="AB11" s="104">
        <v>28</v>
      </c>
      <c r="AC11" s="104">
        <v>29</v>
      </c>
      <c r="AD11" s="104">
        <v>30</v>
      </c>
      <c r="AE11" s="104">
        <v>31</v>
      </c>
      <c r="AF11" s="104">
        <v>32</v>
      </c>
      <c r="AG11" s="104">
        <v>33</v>
      </c>
      <c r="AH11" s="104">
        <v>34</v>
      </c>
      <c r="AI11" s="104">
        <v>35</v>
      </c>
      <c r="AJ11" s="104">
        <v>36</v>
      </c>
      <c r="AK11" s="104">
        <v>37</v>
      </c>
      <c r="AL11" s="104">
        <v>38</v>
      </c>
      <c r="AM11" s="104">
        <v>39</v>
      </c>
      <c r="AN11" s="104">
        <v>40</v>
      </c>
      <c r="AO11" s="104">
        <v>41</v>
      </c>
      <c r="AP11" s="104">
        <v>42</v>
      </c>
      <c r="AQ11" s="104">
        <v>43</v>
      </c>
      <c r="AR11" s="104">
        <v>44</v>
      </c>
      <c r="AS11" s="104">
        <v>45</v>
      </c>
      <c r="AT11" s="104">
        <v>46</v>
      </c>
      <c r="AU11" s="104">
        <v>47</v>
      </c>
      <c r="AV11" s="104">
        <v>48</v>
      </c>
      <c r="AW11" s="104">
        <v>49</v>
      </c>
      <c r="AX11" s="104">
        <v>50</v>
      </c>
      <c r="AY11" s="104">
        <v>51</v>
      </c>
    </row>
    <row r="12" spans="1:51" ht="13.5" customHeight="1">
      <c r="A12" s="105" t="s">
        <v>1</v>
      </c>
      <c r="B12" s="105" t="s">
        <v>146</v>
      </c>
      <c r="C12" s="106"/>
      <c r="D12" s="106"/>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6"/>
      <c r="AU12" s="106"/>
      <c r="AV12" s="106"/>
      <c r="AW12" s="106"/>
      <c r="AX12" s="106"/>
      <c r="AY12" s="106"/>
    </row>
    <row r="13" spans="1:51" ht="13.5" customHeight="1">
      <c r="A13" s="107" t="s">
        <v>2</v>
      </c>
      <c r="B13" s="107" t="s">
        <v>147</v>
      </c>
      <c r="C13" s="157">
        <f>SUM(C14:C15)</f>
        <v>617.905262</v>
      </c>
      <c r="D13" s="157">
        <f aca="true" t="shared" si="0" ref="D13:AY13">SUM(D14:D15)</f>
        <v>617.905262</v>
      </c>
      <c r="E13" s="157">
        <f t="shared" si="0"/>
        <v>0</v>
      </c>
      <c r="F13" s="157">
        <f t="shared" si="0"/>
        <v>358.557962</v>
      </c>
      <c r="G13" s="157">
        <f t="shared" si="0"/>
        <v>358.557962</v>
      </c>
      <c r="H13" s="157">
        <f t="shared" si="0"/>
        <v>0</v>
      </c>
      <c r="I13" s="157">
        <f t="shared" si="0"/>
        <v>0</v>
      </c>
      <c r="J13" s="157">
        <f t="shared" si="0"/>
        <v>26.2584</v>
      </c>
      <c r="K13" s="157">
        <f t="shared" si="0"/>
        <v>26.2584</v>
      </c>
      <c r="L13" s="157">
        <f t="shared" si="0"/>
        <v>0</v>
      </c>
      <c r="M13" s="157">
        <f t="shared" si="0"/>
        <v>0</v>
      </c>
      <c r="N13" s="157">
        <f t="shared" si="0"/>
        <v>0</v>
      </c>
      <c r="O13" s="157">
        <f t="shared" si="0"/>
        <v>0</v>
      </c>
      <c r="P13" s="157">
        <f t="shared" si="0"/>
        <v>0</v>
      </c>
      <c r="Q13" s="157">
        <f t="shared" si="0"/>
        <v>0</v>
      </c>
      <c r="R13" s="157">
        <f t="shared" si="0"/>
        <v>0</v>
      </c>
      <c r="S13" s="157">
        <f t="shared" si="0"/>
        <v>0</v>
      </c>
      <c r="T13" s="157">
        <f t="shared" si="0"/>
        <v>0</v>
      </c>
      <c r="U13" s="157">
        <f t="shared" si="0"/>
        <v>0</v>
      </c>
      <c r="V13" s="157">
        <f t="shared" si="0"/>
        <v>0</v>
      </c>
      <c r="W13" s="157">
        <f t="shared" si="0"/>
        <v>0</v>
      </c>
      <c r="X13" s="157">
        <f t="shared" si="0"/>
        <v>0</v>
      </c>
      <c r="Y13" s="157">
        <f t="shared" si="0"/>
        <v>0</v>
      </c>
      <c r="Z13" s="157">
        <f t="shared" si="0"/>
        <v>233.0889</v>
      </c>
      <c r="AA13" s="157">
        <f t="shared" si="0"/>
        <v>233.0889</v>
      </c>
      <c r="AB13" s="157">
        <f t="shared" si="0"/>
        <v>0</v>
      </c>
      <c r="AC13" s="157">
        <f t="shared" si="0"/>
        <v>0</v>
      </c>
      <c r="AD13" s="157">
        <f t="shared" si="0"/>
        <v>0</v>
      </c>
      <c r="AE13" s="157">
        <f t="shared" si="0"/>
        <v>0</v>
      </c>
      <c r="AF13" s="157">
        <f t="shared" si="0"/>
        <v>0</v>
      </c>
      <c r="AG13" s="157">
        <f t="shared" si="0"/>
        <v>0</v>
      </c>
      <c r="AH13" s="157">
        <f t="shared" si="0"/>
        <v>0</v>
      </c>
      <c r="AI13" s="157">
        <f t="shared" si="0"/>
        <v>0</v>
      </c>
      <c r="AJ13" s="157">
        <f t="shared" si="0"/>
        <v>0</v>
      </c>
      <c r="AK13" s="157">
        <f t="shared" si="0"/>
        <v>0</v>
      </c>
      <c r="AL13" s="157">
        <f t="shared" si="0"/>
        <v>0</v>
      </c>
      <c r="AM13" s="157">
        <f t="shared" si="0"/>
        <v>0</v>
      </c>
      <c r="AN13" s="157">
        <f t="shared" si="0"/>
        <v>0</v>
      </c>
      <c r="AO13" s="157">
        <f t="shared" si="0"/>
        <v>0</v>
      </c>
      <c r="AP13" s="157">
        <f t="shared" si="0"/>
        <v>0</v>
      </c>
      <c r="AQ13" s="157">
        <f t="shared" si="0"/>
        <v>0</v>
      </c>
      <c r="AR13" s="157">
        <f t="shared" si="0"/>
        <v>0</v>
      </c>
      <c r="AS13" s="157">
        <f t="shared" si="0"/>
        <v>0</v>
      </c>
      <c r="AT13" s="157">
        <f t="shared" si="0"/>
        <v>0</v>
      </c>
      <c r="AU13" s="157">
        <f t="shared" si="0"/>
        <v>0</v>
      </c>
      <c r="AV13" s="157">
        <f t="shared" si="0"/>
        <v>0</v>
      </c>
      <c r="AW13" s="157">
        <f t="shared" si="0"/>
        <v>0</v>
      </c>
      <c r="AX13" s="157">
        <f t="shared" si="0"/>
        <v>0</v>
      </c>
      <c r="AY13" s="157">
        <f t="shared" si="0"/>
        <v>0</v>
      </c>
    </row>
    <row r="14" spans="1:51" ht="13.5" customHeight="1">
      <c r="A14" s="108" t="s">
        <v>22</v>
      </c>
      <c r="B14" s="108" t="s">
        <v>4</v>
      </c>
      <c r="C14" s="158">
        <f>SUMIF($F$9:$AY$9,"SBC",$F14:$AY14)</f>
        <v>0</v>
      </c>
      <c r="D14" s="158">
        <f aca="true" t="shared" si="1" ref="D14:D54">C14</f>
        <v>0</v>
      </c>
      <c r="E14" s="158">
        <f aca="true" t="shared" si="2" ref="E14:E54">C14-D14</f>
        <v>0</v>
      </c>
      <c r="F14" s="159">
        <f>Bieu_4_2021!F13/Bieu_4_2021_IN!$C$7</f>
        <v>0</v>
      </c>
      <c r="G14" s="158">
        <f aca="true" t="shared" si="3" ref="G14:G54">F14</f>
        <v>0</v>
      </c>
      <c r="H14" s="159">
        <f>Bieu_4_2021!H13/Bieu_4_2021_IN!$C$7</f>
        <v>0</v>
      </c>
      <c r="I14" s="158">
        <f aca="true" t="shared" si="4" ref="I14:I54">H14</f>
        <v>0</v>
      </c>
      <c r="J14" s="159">
        <f>Bieu_4_2021!J13/Bieu_4_2021_IN!$C$7</f>
        <v>0</v>
      </c>
      <c r="K14" s="158">
        <f aca="true" t="shared" si="5" ref="K14:K54">J14</f>
        <v>0</v>
      </c>
      <c r="L14" s="159">
        <f>Bieu_4_2021!L13/Bieu_4_2021_IN!$C$7</f>
        <v>0</v>
      </c>
      <c r="M14" s="158">
        <f>L14</f>
        <v>0</v>
      </c>
      <c r="N14" s="159">
        <f>Bieu_4_2021!N13/Bieu_4_2021_IN!$C$7</f>
        <v>0</v>
      </c>
      <c r="O14" s="158">
        <f>N14</f>
        <v>0</v>
      </c>
      <c r="P14" s="159">
        <f>Bieu_4_2021!P13/Bieu_4_2021_IN!$C$7</f>
        <v>0</v>
      </c>
      <c r="Q14" s="158">
        <f>P14</f>
        <v>0</v>
      </c>
      <c r="R14" s="159">
        <f>Bieu_4_2021!R13/Bieu_4_2021_IN!$C$7</f>
        <v>0</v>
      </c>
      <c r="S14" s="158">
        <f>R14</f>
        <v>0</v>
      </c>
      <c r="T14" s="159">
        <f>Bieu_4_2021!T13/Bieu_4_2021_IN!$C$7</f>
        <v>0</v>
      </c>
      <c r="U14" s="158">
        <f>T14</f>
        <v>0</v>
      </c>
      <c r="V14" s="159">
        <f>Bieu_4_2021!V13/Bieu_4_2021_IN!$C$7</f>
        <v>0</v>
      </c>
      <c r="W14" s="158">
        <f>V14</f>
        <v>0</v>
      </c>
      <c r="X14" s="159">
        <f>Bieu_4_2021!X13/Bieu_4_2021_IN!$C$7</f>
        <v>0</v>
      </c>
      <c r="Y14" s="158">
        <f>X14</f>
        <v>0</v>
      </c>
      <c r="Z14" s="159">
        <f>Bieu_4_2021!Z13/Bieu_4_2021_IN!$C$7</f>
        <v>0</v>
      </c>
      <c r="AA14" s="158">
        <f>Z14</f>
        <v>0</v>
      </c>
      <c r="AB14" s="159">
        <f>Bieu_4_2021!AB13/Bieu_4_2021_IN!$C$7</f>
        <v>0</v>
      </c>
      <c r="AC14" s="158">
        <f>AB14</f>
        <v>0</v>
      </c>
      <c r="AD14" s="159">
        <f>Bieu_4_2021!AD13/Bieu_4_2021_IN!$C$7</f>
        <v>0</v>
      </c>
      <c r="AE14" s="158">
        <f>AD14</f>
        <v>0</v>
      </c>
      <c r="AF14" s="159">
        <f>Bieu_4_2021!AF13/Bieu_4_2021_IN!$C$7</f>
        <v>0</v>
      </c>
      <c r="AG14" s="158">
        <f>AF14</f>
        <v>0</v>
      </c>
      <c r="AH14" s="159">
        <f>Bieu_4_2021!AH13/Bieu_4_2021_IN!$C$7</f>
        <v>0</v>
      </c>
      <c r="AI14" s="158">
        <f>AH14</f>
        <v>0</v>
      </c>
      <c r="AJ14" s="159">
        <f>Bieu_4_2021!AJ13/Bieu_4_2021_IN!$C$7</f>
        <v>0</v>
      </c>
      <c r="AK14" s="158">
        <f>AJ14</f>
        <v>0</v>
      </c>
      <c r="AL14" s="159">
        <f>Bieu_4_2021!AL13/Bieu_4_2021_IN!$C$7</f>
        <v>0</v>
      </c>
      <c r="AM14" s="158">
        <f>AL14</f>
        <v>0</v>
      </c>
      <c r="AN14" s="159">
        <f>Bieu_4_2021!AN13/Bieu_4_2021_IN!$C$7</f>
        <v>0</v>
      </c>
      <c r="AO14" s="158">
        <f>AN14</f>
        <v>0</v>
      </c>
      <c r="AP14" s="159">
        <f>Bieu_4_2021!AP13/Bieu_4_2021_IN!$C$7</f>
        <v>0</v>
      </c>
      <c r="AQ14" s="158">
        <f>AP14</f>
        <v>0</v>
      </c>
      <c r="AR14" s="159">
        <f>Bieu_4_2021!AR13/Bieu_4_2021_IN!$C$7</f>
        <v>0</v>
      </c>
      <c r="AS14" s="158">
        <f>AR14</f>
        <v>0</v>
      </c>
      <c r="AT14" s="159">
        <f>Bieu_4_2021!AT13/Bieu_4_2021_IN!$C$7</f>
        <v>0</v>
      </c>
      <c r="AU14" s="158">
        <f>AT14</f>
        <v>0</v>
      </c>
      <c r="AV14" s="159">
        <f>Bieu_4_2021!AV13/Bieu_4_2021_IN!$C$7</f>
        <v>0</v>
      </c>
      <c r="AW14" s="158">
        <f>AV14</f>
        <v>0</v>
      </c>
      <c r="AX14" s="159">
        <f>Bieu_4_2021!AX13/Bieu_4_2021_IN!$C$7</f>
        <v>0</v>
      </c>
      <c r="AY14" s="158">
        <f aca="true" t="shared" si="6" ref="AY14:AY54">AX14</f>
        <v>0</v>
      </c>
    </row>
    <row r="15" spans="1:51" ht="13.5" customHeight="1">
      <c r="A15" s="108" t="s">
        <v>27</v>
      </c>
      <c r="B15" s="108" t="s">
        <v>5</v>
      </c>
      <c r="C15" s="158">
        <f>SUMIF($F$9:$AY$9,"SBC",$F15:$AY15)</f>
        <v>617.905262</v>
      </c>
      <c r="D15" s="158">
        <f t="shared" si="1"/>
        <v>617.905262</v>
      </c>
      <c r="E15" s="158">
        <f t="shared" si="2"/>
        <v>0</v>
      </c>
      <c r="F15" s="159">
        <f>Bieu_4_2021!F14/Bieu_4_2021_IN!$C$7</f>
        <v>358.557962</v>
      </c>
      <c r="G15" s="158">
        <f t="shared" si="3"/>
        <v>358.557962</v>
      </c>
      <c r="H15" s="159">
        <f>Bieu_4_2021!H14/Bieu_4_2021_IN!$C$7</f>
        <v>0</v>
      </c>
      <c r="I15" s="158">
        <f t="shared" si="4"/>
        <v>0</v>
      </c>
      <c r="J15" s="159">
        <f>Bieu_4_2021!J14/Bieu_4_2021_IN!$C$7</f>
        <v>26.2584</v>
      </c>
      <c r="K15" s="158">
        <f t="shared" si="5"/>
        <v>26.2584</v>
      </c>
      <c r="L15" s="159">
        <f>Bieu_4_2021!L14/Bieu_4_2021_IN!$C$7</f>
        <v>0</v>
      </c>
      <c r="M15" s="158">
        <f>L15</f>
        <v>0</v>
      </c>
      <c r="N15" s="159">
        <f>Bieu_4_2021!N14/Bieu_4_2021_IN!$C$7</f>
        <v>0</v>
      </c>
      <c r="O15" s="158">
        <f>N15</f>
        <v>0</v>
      </c>
      <c r="P15" s="159">
        <f>Bieu_4_2021!P14/Bieu_4_2021_IN!$C$7</f>
        <v>0</v>
      </c>
      <c r="Q15" s="158">
        <f>P15</f>
        <v>0</v>
      </c>
      <c r="R15" s="159">
        <f>Bieu_4_2021!R14/Bieu_4_2021_IN!$C$7</f>
        <v>0</v>
      </c>
      <c r="S15" s="158">
        <f>R15</f>
        <v>0</v>
      </c>
      <c r="T15" s="159">
        <f>Bieu_4_2021!T14/Bieu_4_2021_IN!$C$7</f>
        <v>0</v>
      </c>
      <c r="U15" s="158">
        <f>T15</f>
        <v>0</v>
      </c>
      <c r="V15" s="159">
        <f>Bieu_4_2021!V14/Bieu_4_2021_IN!$C$7</f>
        <v>0</v>
      </c>
      <c r="W15" s="158">
        <f>V15</f>
        <v>0</v>
      </c>
      <c r="X15" s="159">
        <f>Bieu_4_2021!X14/Bieu_4_2021_IN!$C$7</f>
        <v>0</v>
      </c>
      <c r="Y15" s="158">
        <f>X15</f>
        <v>0</v>
      </c>
      <c r="Z15" s="159">
        <f>Bieu_4_2021!Z14/Bieu_4_2021_IN!$C$7</f>
        <v>233.0889</v>
      </c>
      <c r="AA15" s="158">
        <f>Z15</f>
        <v>233.0889</v>
      </c>
      <c r="AB15" s="159">
        <f>Bieu_4_2021!AB14/Bieu_4_2021_IN!$C$7</f>
        <v>0</v>
      </c>
      <c r="AC15" s="158">
        <f>AB15</f>
        <v>0</v>
      </c>
      <c r="AD15" s="159">
        <f>Bieu_4_2021!AD14/Bieu_4_2021_IN!$C$7</f>
        <v>0</v>
      </c>
      <c r="AE15" s="158">
        <f>AD15</f>
        <v>0</v>
      </c>
      <c r="AF15" s="159">
        <f>Bieu_4_2021!AF14/Bieu_4_2021_IN!$C$7</f>
        <v>0</v>
      </c>
      <c r="AG15" s="158">
        <f>AF15</f>
        <v>0</v>
      </c>
      <c r="AH15" s="159">
        <f>Bieu_4_2021!AH14/Bieu_4_2021_IN!$C$7</f>
        <v>0</v>
      </c>
      <c r="AI15" s="158">
        <f>AH15</f>
        <v>0</v>
      </c>
      <c r="AJ15" s="159">
        <f>Bieu_4_2021!AJ14/Bieu_4_2021_IN!$C$7</f>
        <v>0</v>
      </c>
      <c r="AK15" s="158">
        <f>AJ15</f>
        <v>0</v>
      </c>
      <c r="AL15" s="159">
        <f>Bieu_4_2021!AL14/Bieu_4_2021_IN!$C$7</f>
        <v>0</v>
      </c>
      <c r="AM15" s="158">
        <f>AL15</f>
        <v>0</v>
      </c>
      <c r="AN15" s="159">
        <f>Bieu_4_2021!AN14/Bieu_4_2021_IN!$C$7</f>
        <v>0</v>
      </c>
      <c r="AO15" s="158">
        <f>AN15</f>
        <v>0</v>
      </c>
      <c r="AP15" s="159">
        <f>Bieu_4_2021!AP14/Bieu_4_2021_IN!$C$7</f>
        <v>0</v>
      </c>
      <c r="AQ15" s="158">
        <f>AP15</f>
        <v>0</v>
      </c>
      <c r="AR15" s="159">
        <f>Bieu_4_2021!AR14/Bieu_4_2021_IN!$C$7</f>
        <v>0</v>
      </c>
      <c r="AS15" s="158">
        <f>AR15</f>
        <v>0</v>
      </c>
      <c r="AT15" s="159">
        <f>Bieu_4_2021!AT14/Bieu_4_2021_IN!$C$7</f>
        <v>0</v>
      </c>
      <c r="AU15" s="158">
        <f>AT15</f>
        <v>0</v>
      </c>
      <c r="AV15" s="159">
        <f>Bieu_4_2021!AV14/Bieu_4_2021_IN!$C$7</f>
        <v>0</v>
      </c>
      <c r="AW15" s="158">
        <f>AV15</f>
        <v>0</v>
      </c>
      <c r="AX15" s="159">
        <f>Bieu_4_2021!AX14/Bieu_4_2021_IN!$C$7</f>
        <v>0</v>
      </c>
      <c r="AY15" s="158">
        <f t="shared" si="6"/>
        <v>0</v>
      </c>
    </row>
    <row r="16" spans="1:51" ht="13.5" customHeight="1">
      <c r="A16" s="107" t="s">
        <v>6</v>
      </c>
      <c r="B16" s="107" t="s">
        <v>44</v>
      </c>
      <c r="C16" s="157">
        <f>SUM(C17,C20)</f>
        <v>591.6468619999999</v>
      </c>
      <c r="D16" s="157">
        <f aca="true" t="shared" si="7" ref="D16:AY16">SUM(D17,D20)</f>
        <v>591.6468619999999</v>
      </c>
      <c r="E16" s="157">
        <f t="shared" si="7"/>
        <v>0</v>
      </c>
      <c r="F16" s="157">
        <f t="shared" si="7"/>
        <v>358.557962</v>
      </c>
      <c r="G16" s="157">
        <f t="shared" si="7"/>
        <v>358.557962</v>
      </c>
      <c r="H16" s="157">
        <f t="shared" si="7"/>
        <v>0</v>
      </c>
      <c r="I16" s="157">
        <f t="shared" si="7"/>
        <v>0</v>
      </c>
      <c r="J16" s="157">
        <f t="shared" si="7"/>
        <v>0</v>
      </c>
      <c r="K16" s="157">
        <f t="shared" si="7"/>
        <v>0</v>
      </c>
      <c r="L16" s="157">
        <f t="shared" si="7"/>
        <v>0</v>
      </c>
      <c r="M16" s="157">
        <f t="shared" si="7"/>
        <v>0</v>
      </c>
      <c r="N16" s="157">
        <f t="shared" si="7"/>
        <v>0</v>
      </c>
      <c r="O16" s="157">
        <f t="shared" si="7"/>
        <v>0</v>
      </c>
      <c r="P16" s="157">
        <f t="shared" si="7"/>
        <v>0</v>
      </c>
      <c r="Q16" s="157">
        <f t="shared" si="7"/>
        <v>0</v>
      </c>
      <c r="R16" s="157">
        <f t="shared" si="7"/>
        <v>0</v>
      </c>
      <c r="S16" s="157">
        <f t="shared" si="7"/>
        <v>0</v>
      </c>
      <c r="T16" s="157">
        <f t="shared" si="7"/>
        <v>0</v>
      </c>
      <c r="U16" s="157">
        <f t="shared" si="7"/>
        <v>0</v>
      </c>
      <c r="V16" s="157">
        <f t="shared" si="7"/>
        <v>0</v>
      </c>
      <c r="W16" s="157">
        <f t="shared" si="7"/>
        <v>0</v>
      </c>
      <c r="X16" s="157">
        <f t="shared" si="7"/>
        <v>0</v>
      </c>
      <c r="Y16" s="157">
        <f t="shared" si="7"/>
        <v>0</v>
      </c>
      <c r="Z16" s="157">
        <f t="shared" si="7"/>
        <v>233.0889</v>
      </c>
      <c r="AA16" s="157">
        <f t="shared" si="7"/>
        <v>233.0889</v>
      </c>
      <c r="AB16" s="157">
        <f t="shared" si="7"/>
        <v>0</v>
      </c>
      <c r="AC16" s="157">
        <f t="shared" si="7"/>
        <v>0</v>
      </c>
      <c r="AD16" s="157">
        <f t="shared" si="7"/>
        <v>0</v>
      </c>
      <c r="AE16" s="157">
        <f t="shared" si="7"/>
        <v>0</v>
      </c>
      <c r="AF16" s="157">
        <f t="shared" si="7"/>
        <v>0</v>
      </c>
      <c r="AG16" s="157">
        <f t="shared" si="7"/>
        <v>0</v>
      </c>
      <c r="AH16" s="157">
        <f t="shared" si="7"/>
        <v>0</v>
      </c>
      <c r="AI16" s="157">
        <f t="shared" si="7"/>
        <v>0</v>
      </c>
      <c r="AJ16" s="157">
        <f t="shared" si="7"/>
        <v>0</v>
      </c>
      <c r="AK16" s="157">
        <f t="shared" si="7"/>
        <v>0</v>
      </c>
      <c r="AL16" s="157">
        <f t="shared" si="7"/>
        <v>0</v>
      </c>
      <c r="AM16" s="157">
        <f t="shared" si="7"/>
        <v>0</v>
      </c>
      <c r="AN16" s="157">
        <f t="shared" si="7"/>
        <v>0</v>
      </c>
      <c r="AO16" s="157">
        <f t="shared" si="7"/>
        <v>0</v>
      </c>
      <c r="AP16" s="157">
        <f t="shared" si="7"/>
        <v>0</v>
      </c>
      <c r="AQ16" s="157">
        <f t="shared" si="7"/>
        <v>0</v>
      </c>
      <c r="AR16" s="157">
        <f t="shared" si="7"/>
        <v>0</v>
      </c>
      <c r="AS16" s="157">
        <f t="shared" si="7"/>
        <v>0</v>
      </c>
      <c r="AT16" s="157">
        <f t="shared" si="7"/>
        <v>0</v>
      </c>
      <c r="AU16" s="157">
        <f t="shared" si="7"/>
        <v>0</v>
      </c>
      <c r="AV16" s="157">
        <f t="shared" si="7"/>
        <v>0</v>
      </c>
      <c r="AW16" s="157">
        <f t="shared" si="7"/>
        <v>0</v>
      </c>
      <c r="AX16" s="157">
        <f t="shared" si="7"/>
        <v>0</v>
      </c>
      <c r="AY16" s="157">
        <f t="shared" si="7"/>
        <v>0</v>
      </c>
    </row>
    <row r="17" spans="1:51" ht="13.5" customHeight="1">
      <c r="A17" s="108">
        <v>1</v>
      </c>
      <c r="B17" s="108" t="s">
        <v>148</v>
      </c>
      <c r="C17" s="158">
        <f>SUM(C18:C19)</f>
        <v>591.6468619999999</v>
      </c>
      <c r="D17" s="158">
        <f aca="true" t="shared" si="8" ref="D17:AY17">SUM(D18:D19)</f>
        <v>591.6468619999999</v>
      </c>
      <c r="E17" s="158">
        <f t="shared" si="8"/>
        <v>0</v>
      </c>
      <c r="F17" s="158">
        <f t="shared" si="8"/>
        <v>358.557962</v>
      </c>
      <c r="G17" s="158">
        <f t="shared" si="8"/>
        <v>358.557962</v>
      </c>
      <c r="H17" s="158">
        <f t="shared" si="8"/>
        <v>0</v>
      </c>
      <c r="I17" s="158">
        <f t="shared" si="8"/>
        <v>0</v>
      </c>
      <c r="J17" s="158">
        <f t="shared" si="8"/>
        <v>0</v>
      </c>
      <c r="K17" s="158">
        <f t="shared" si="8"/>
        <v>0</v>
      </c>
      <c r="L17" s="158">
        <f t="shared" si="8"/>
        <v>0</v>
      </c>
      <c r="M17" s="158">
        <f t="shared" si="8"/>
        <v>0</v>
      </c>
      <c r="N17" s="158">
        <f t="shared" si="8"/>
        <v>0</v>
      </c>
      <c r="O17" s="158">
        <f t="shared" si="8"/>
        <v>0</v>
      </c>
      <c r="P17" s="158">
        <f t="shared" si="8"/>
        <v>0</v>
      </c>
      <c r="Q17" s="158">
        <f t="shared" si="8"/>
        <v>0</v>
      </c>
      <c r="R17" s="158">
        <f t="shared" si="8"/>
        <v>0</v>
      </c>
      <c r="S17" s="158">
        <f t="shared" si="8"/>
        <v>0</v>
      </c>
      <c r="T17" s="158">
        <f t="shared" si="8"/>
        <v>0</v>
      </c>
      <c r="U17" s="158">
        <f t="shared" si="8"/>
        <v>0</v>
      </c>
      <c r="V17" s="158">
        <f t="shared" si="8"/>
        <v>0</v>
      </c>
      <c r="W17" s="158">
        <f t="shared" si="8"/>
        <v>0</v>
      </c>
      <c r="X17" s="158">
        <f t="shared" si="8"/>
        <v>0</v>
      </c>
      <c r="Y17" s="158">
        <f t="shared" si="8"/>
        <v>0</v>
      </c>
      <c r="Z17" s="158">
        <f t="shared" si="8"/>
        <v>233.0889</v>
      </c>
      <c r="AA17" s="158">
        <f t="shared" si="8"/>
        <v>233.0889</v>
      </c>
      <c r="AB17" s="158">
        <f t="shared" si="8"/>
        <v>0</v>
      </c>
      <c r="AC17" s="158">
        <f t="shared" si="8"/>
        <v>0</v>
      </c>
      <c r="AD17" s="158">
        <f t="shared" si="8"/>
        <v>0</v>
      </c>
      <c r="AE17" s="158">
        <f t="shared" si="8"/>
        <v>0</v>
      </c>
      <c r="AF17" s="158">
        <f t="shared" si="8"/>
        <v>0</v>
      </c>
      <c r="AG17" s="158">
        <f t="shared" si="8"/>
        <v>0</v>
      </c>
      <c r="AH17" s="158">
        <f t="shared" si="8"/>
        <v>0</v>
      </c>
      <c r="AI17" s="158">
        <f t="shared" si="8"/>
        <v>0</v>
      </c>
      <c r="AJ17" s="158">
        <f t="shared" si="8"/>
        <v>0</v>
      </c>
      <c r="AK17" s="158">
        <f t="shared" si="8"/>
        <v>0</v>
      </c>
      <c r="AL17" s="158">
        <f t="shared" si="8"/>
        <v>0</v>
      </c>
      <c r="AM17" s="158">
        <f t="shared" si="8"/>
        <v>0</v>
      </c>
      <c r="AN17" s="158">
        <f t="shared" si="8"/>
        <v>0</v>
      </c>
      <c r="AO17" s="158">
        <f t="shared" si="8"/>
        <v>0</v>
      </c>
      <c r="AP17" s="158">
        <f t="shared" si="8"/>
        <v>0</v>
      </c>
      <c r="AQ17" s="158">
        <f t="shared" si="8"/>
        <v>0</v>
      </c>
      <c r="AR17" s="158">
        <f t="shared" si="8"/>
        <v>0</v>
      </c>
      <c r="AS17" s="158">
        <f t="shared" si="8"/>
        <v>0</v>
      </c>
      <c r="AT17" s="158">
        <f t="shared" si="8"/>
        <v>0</v>
      </c>
      <c r="AU17" s="158">
        <f t="shared" si="8"/>
        <v>0</v>
      </c>
      <c r="AV17" s="158">
        <f t="shared" si="8"/>
        <v>0</v>
      </c>
      <c r="AW17" s="158">
        <f t="shared" si="8"/>
        <v>0</v>
      </c>
      <c r="AX17" s="158">
        <f t="shared" si="8"/>
        <v>0</v>
      </c>
      <c r="AY17" s="158">
        <f t="shared" si="8"/>
        <v>0</v>
      </c>
    </row>
    <row r="18" spans="1:51" ht="13.5" customHeight="1">
      <c r="A18" s="108" t="s">
        <v>8</v>
      </c>
      <c r="B18" s="108" t="s">
        <v>149</v>
      </c>
      <c r="C18" s="158">
        <f>SUMIF($F$9:$AY$9,"SBC",$F18:$AY18)</f>
        <v>591.6468619999999</v>
      </c>
      <c r="D18" s="158">
        <f t="shared" si="1"/>
        <v>591.6468619999999</v>
      </c>
      <c r="E18" s="158">
        <f t="shared" si="2"/>
        <v>0</v>
      </c>
      <c r="F18" s="159">
        <f>Bieu_4_2021!F17/Bieu_4_2021_IN!$C$7</f>
        <v>358.557962</v>
      </c>
      <c r="G18" s="158">
        <f t="shared" si="3"/>
        <v>358.557962</v>
      </c>
      <c r="H18" s="159">
        <f>Bieu_4_2021!H17/Bieu_4_2021_IN!$C$7</f>
        <v>0</v>
      </c>
      <c r="I18" s="158">
        <f t="shared" si="4"/>
        <v>0</v>
      </c>
      <c r="J18" s="159">
        <f>Bieu_4_2021!J17/Bieu_4_2021_IN!$C$7</f>
        <v>0</v>
      </c>
      <c r="K18" s="158">
        <f t="shared" si="5"/>
        <v>0</v>
      </c>
      <c r="L18" s="159">
        <f>Bieu_4_2021!L17/Bieu_4_2021_IN!$C$7</f>
        <v>0</v>
      </c>
      <c r="M18" s="158">
        <f>L18</f>
        <v>0</v>
      </c>
      <c r="N18" s="159">
        <f>Bieu_4_2021!N17/Bieu_4_2021_IN!$C$7</f>
        <v>0</v>
      </c>
      <c r="O18" s="158">
        <f>N18</f>
        <v>0</v>
      </c>
      <c r="P18" s="159">
        <f>Bieu_4_2021!P17/Bieu_4_2021_IN!$C$7</f>
        <v>0</v>
      </c>
      <c r="Q18" s="158">
        <f>P18</f>
        <v>0</v>
      </c>
      <c r="R18" s="159">
        <f>Bieu_4_2021!R17/Bieu_4_2021_IN!$C$7</f>
        <v>0</v>
      </c>
      <c r="S18" s="158">
        <f>R18</f>
        <v>0</v>
      </c>
      <c r="T18" s="159">
        <f>Bieu_4_2021!T17/Bieu_4_2021_IN!$C$7</f>
        <v>0</v>
      </c>
      <c r="U18" s="158">
        <f>T18</f>
        <v>0</v>
      </c>
      <c r="V18" s="159">
        <f>Bieu_4_2021!V17/Bieu_4_2021_IN!$C$7</f>
        <v>0</v>
      </c>
      <c r="W18" s="158">
        <f>V18</f>
        <v>0</v>
      </c>
      <c r="X18" s="159">
        <f>Bieu_4_2021!X17/Bieu_4_2021_IN!$C$7</f>
        <v>0</v>
      </c>
      <c r="Y18" s="158">
        <f>X18</f>
        <v>0</v>
      </c>
      <c r="Z18" s="159">
        <f>Bieu_4_2021!Z17/Bieu_4_2021_IN!$C$7</f>
        <v>233.0889</v>
      </c>
      <c r="AA18" s="158">
        <f>Z18</f>
        <v>233.0889</v>
      </c>
      <c r="AB18" s="159">
        <f>Bieu_4_2021!AB17/Bieu_4_2021_IN!$C$7</f>
        <v>0</v>
      </c>
      <c r="AC18" s="158">
        <f>AB18</f>
        <v>0</v>
      </c>
      <c r="AD18" s="159">
        <f>Bieu_4_2021!AD17/Bieu_4_2021_IN!$C$7</f>
        <v>0</v>
      </c>
      <c r="AE18" s="158">
        <f>AD18</f>
        <v>0</v>
      </c>
      <c r="AF18" s="159">
        <f>Bieu_4_2021!AF17/Bieu_4_2021_IN!$C$7</f>
        <v>0</v>
      </c>
      <c r="AG18" s="158">
        <f>AF18</f>
        <v>0</v>
      </c>
      <c r="AH18" s="159">
        <f>Bieu_4_2021!AH17/Bieu_4_2021_IN!$C$7</f>
        <v>0</v>
      </c>
      <c r="AI18" s="158">
        <f>AH18</f>
        <v>0</v>
      </c>
      <c r="AJ18" s="159">
        <f>Bieu_4_2021!AJ17/Bieu_4_2021_IN!$C$7</f>
        <v>0</v>
      </c>
      <c r="AK18" s="158">
        <f>AJ18</f>
        <v>0</v>
      </c>
      <c r="AL18" s="159">
        <f>Bieu_4_2021!AL17/Bieu_4_2021_IN!$C$7</f>
        <v>0</v>
      </c>
      <c r="AM18" s="158">
        <f>AL18</f>
        <v>0</v>
      </c>
      <c r="AN18" s="159">
        <f>Bieu_4_2021!AN17/Bieu_4_2021_IN!$C$7</f>
        <v>0</v>
      </c>
      <c r="AO18" s="158">
        <f>AN18</f>
        <v>0</v>
      </c>
      <c r="AP18" s="159">
        <f>Bieu_4_2021!AP17/Bieu_4_2021_IN!$C$7</f>
        <v>0</v>
      </c>
      <c r="AQ18" s="158">
        <f>AP18</f>
        <v>0</v>
      </c>
      <c r="AR18" s="159">
        <f>Bieu_4_2021!AR17/Bieu_4_2021_IN!$C$7</f>
        <v>0</v>
      </c>
      <c r="AS18" s="158">
        <f>AR18</f>
        <v>0</v>
      </c>
      <c r="AT18" s="159">
        <f>Bieu_4_2021!AT17/Bieu_4_2021_IN!$C$7</f>
        <v>0</v>
      </c>
      <c r="AU18" s="158">
        <f>AT18</f>
        <v>0</v>
      </c>
      <c r="AV18" s="159">
        <f>Bieu_4_2021!AV17/Bieu_4_2021_IN!$C$7</f>
        <v>0</v>
      </c>
      <c r="AW18" s="158">
        <f>AV18</f>
        <v>0</v>
      </c>
      <c r="AX18" s="159">
        <f>Bieu_4_2021!AX17/Bieu_4_2021_IN!$C$7</f>
        <v>0</v>
      </c>
      <c r="AY18" s="158">
        <f t="shared" si="6"/>
        <v>0</v>
      </c>
    </row>
    <row r="19" spans="1:51" ht="13.5" customHeight="1">
      <c r="A19" s="108" t="s">
        <v>10</v>
      </c>
      <c r="B19" s="108" t="s">
        <v>11</v>
      </c>
      <c r="C19" s="158">
        <f>SUMIF($F$9:$AY$9,"SBC",$F19:$AY19)</f>
        <v>0</v>
      </c>
      <c r="D19" s="158">
        <f t="shared" si="1"/>
        <v>0</v>
      </c>
      <c r="E19" s="158">
        <f t="shared" si="2"/>
        <v>0</v>
      </c>
      <c r="F19" s="159">
        <f>Bieu_4_2021!F18/Bieu_4_2021_IN!$C$7</f>
        <v>0</v>
      </c>
      <c r="G19" s="158">
        <f t="shared" si="3"/>
        <v>0</v>
      </c>
      <c r="H19" s="159">
        <f>Bieu_4_2021!H18/Bieu_4_2021_IN!$C$7</f>
        <v>0</v>
      </c>
      <c r="I19" s="158">
        <f t="shared" si="4"/>
        <v>0</v>
      </c>
      <c r="J19" s="159">
        <f>Bieu_4_2021!J18/Bieu_4_2021_IN!$C$7</f>
        <v>0</v>
      </c>
      <c r="K19" s="158">
        <f t="shared" si="5"/>
        <v>0</v>
      </c>
      <c r="L19" s="159">
        <f>Bieu_4_2021!L18/Bieu_4_2021_IN!$C$7</f>
        <v>0</v>
      </c>
      <c r="M19" s="158">
        <f>L19</f>
        <v>0</v>
      </c>
      <c r="N19" s="159">
        <f>Bieu_4_2021!N18/Bieu_4_2021_IN!$C$7</f>
        <v>0</v>
      </c>
      <c r="O19" s="158">
        <f>N19</f>
        <v>0</v>
      </c>
      <c r="P19" s="159">
        <f>Bieu_4_2021!P18/Bieu_4_2021_IN!$C$7</f>
        <v>0</v>
      </c>
      <c r="Q19" s="158">
        <f>P19</f>
        <v>0</v>
      </c>
      <c r="R19" s="159">
        <f>Bieu_4_2021!R18/Bieu_4_2021_IN!$C$7</f>
        <v>0</v>
      </c>
      <c r="S19" s="158">
        <f>R19</f>
        <v>0</v>
      </c>
      <c r="T19" s="159">
        <f>Bieu_4_2021!T18/Bieu_4_2021_IN!$C$7</f>
        <v>0</v>
      </c>
      <c r="U19" s="158">
        <f>T19</f>
        <v>0</v>
      </c>
      <c r="V19" s="159">
        <f>Bieu_4_2021!V18/Bieu_4_2021_IN!$C$7</f>
        <v>0</v>
      </c>
      <c r="W19" s="158">
        <f>V19</f>
        <v>0</v>
      </c>
      <c r="X19" s="159">
        <f>Bieu_4_2021!X18/Bieu_4_2021_IN!$C$7</f>
        <v>0</v>
      </c>
      <c r="Y19" s="158">
        <f>X19</f>
        <v>0</v>
      </c>
      <c r="Z19" s="159">
        <f>Bieu_4_2021!Z18/Bieu_4_2021_IN!$C$7</f>
        <v>0</v>
      </c>
      <c r="AA19" s="158">
        <f>Z19</f>
        <v>0</v>
      </c>
      <c r="AB19" s="159">
        <f>Bieu_4_2021!AB18/Bieu_4_2021_IN!$C$7</f>
        <v>0</v>
      </c>
      <c r="AC19" s="158">
        <f>AB19</f>
        <v>0</v>
      </c>
      <c r="AD19" s="159">
        <f>Bieu_4_2021!AD18/Bieu_4_2021_IN!$C$7</f>
        <v>0</v>
      </c>
      <c r="AE19" s="158">
        <f>AD19</f>
        <v>0</v>
      </c>
      <c r="AF19" s="159">
        <f>Bieu_4_2021!AF18/Bieu_4_2021_IN!$C$7</f>
        <v>0</v>
      </c>
      <c r="AG19" s="158">
        <f>AF19</f>
        <v>0</v>
      </c>
      <c r="AH19" s="159">
        <f>Bieu_4_2021!AH18/Bieu_4_2021_IN!$C$7</f>
        <v>0</v>
      </c>
      <c r="AI19" s="158">
        <f>AH19</f>
        <v>0</v>
      </c>
      <c r="AJ19" s="159">
        <f>Bieu_4_2021!AJ18/Bieu_4_2021_IN!$C$7</f>
        <v>0</v>
      </c>
      <c r="AK19" s="158">
        <f>AJ19</f>
        <v>0</v>
      </c>
      <c r="AL19" s="159">
        <f>Bieu_4_2021!AL18/Bieu_4_2021_IN!$C$7</f>
        <v>0</v>
      </c>
      <c r="AM19" s="158">
        <f>AL19</f>
        <v>0</v>
      </c>
      <c r="AN19" s="159">
        <f>Bieu_4_2021!AN18/Bieu_4_2021_IN!$C$7</f>
        <v>0</v>
      </c>
      <c r="AO19" s="158">
        <f>AN19</f>
        <v>0</v>
      </c>
      <c r="AP19" s="159">
        <f>Bieu_4_2021!AP18/Bieu_4_2021_IN!$C$7</f>
        <v>0</v>
      </c>
      <c r="AQ19" s="158">
        <f>AP19</f>
        <v>0</v>
      </c>
      <c r="AR19" s="159">
        <f>Bieu_4_2021!AR18/Bieu_4_2021_IN!$C$7</f>
        <v>0</v>
      </c>
      <c r="AS19" s="158">
        <f>AR19</f>
        <v>0</v>
      </c>
      <c r="AT19" s="159">
        <f>Bieu_4_2021!AT18/Bieu_4_2021_IN!$C$7</f>
        <v>0</v>
      </c>
      <c r="AU19" s="158">
        <f>AT19</f>
        <v>0</v>
      </c>
      <c r="AV19" s="159">
        <f>Bieu_4_2021!AV18/Bieu_4_2021_IN!$C$7</f>
        <v>0</v>
      </c>
      <c r="AW19" s="158">
        <f>AV19</f>
        <v>0</v>
      </c>
      <c r="AX19" s="159">
        <f>Bieu_4_2021!AX18/Bieu_4_2021_IN!$C$7</f>
        <v>0</v>
      </c>
      <c r="AY19" s="158">
        <f t="shared" si="6"/>
        <v>0</v>
      </c>
    </row>
    <row r="20" spans="1:51" ht="13.5" customHeight="1">
      <c r="A20" s="108">
        <v>2</v>
      </c>
      <c r="B20" s="108" t="s">
        <v>12</v>
      </c>
      <c r="C20" s="158">
        <f>SUM(C21:C22)</f>
        <v>0</v>
      </c>
      <c r="D20" s="158">
        <f aca="true" t="shared" si="9" ref="D20:AY20">SUM(D21:D22)</f>
        <v>0</v>
      </c>
      <c r="E20" s="158">
        <f t="shared" si="9"/>
        <v>0</v>
      </c>
      <c r="F20" s="158">
        <f t="shared" si="9"/>
        <v>0</v>
      </c>
      <c r="G20" s="158">
        <f t="shared" si="9"/>
        <v>0</v>
      </c>
      <c r="H20" s="158">
        <f t="shared" si="9"/>
        <v>0</v>
      </c>
      <c r="I20" s="158">
        <f t="shared" si="9"/>
        <v>0</v>
      </c>
      <c r="J20" s="158">
        <f t="shared" si="9"/>
        <v>0</v>
      </c>
      <c r="K20" s="158">
        <f t="shared" si="9"/>
        <v>0</v>
      </c>
      <c r="L20" s="158">
        <f t="shared" si="9"/>
        <v>0</v>
      </c>
      <c r="M20" s="158">
        <f t="shared" si="9"/>
        <v>0</v>
      </c>
      <c r="N20" s="158">
        <f t="shared" si="9"/>
        <v>0</v>
      </c>
      <c r="O20" s="158">
        <f t="shared" si="9"/>
        <v>0</v>
      </c>
      <c r="P20" s="158">
        <f t="shared" si="9"/>
        <v>0</v>
      </c>
      <c r="Q20" s="158">
        <f t="shared" si="9"/>
        <v>0</v>
      </c>
      <c r="R20" s="158">
        <f t="shared" si="9"/>
        <v>0</v>
      </c>
      <c r="S20" s="158">
        <f t="shared" si="9"/>
        <v>0</v>
      </c>
      <c r="T20" s="158">
        <f t="shared" si="9"/>
        <v>0</v>
      </c>
      <c r="U20" s="158">
        <f t="shared" si="9"/>
        <v>0</v>
      </c>
      <c r="V20" s="158">
        <f t="shared" si="9"/>
        <v>0</v>
      </c>
      <c r="W20" s="158">
        <f t="shared" si="9"/>
        <v>0</v>
      </c>
      <c r="X20" s="158">
        <f t="shared" si="9"/>
        <v>0</v>
      </c>
      <c r="Y20" s="158">
        <f t="shared" si="9"/>
        <v>0</v>
      </c>
      <c r="Z20" s="158">
        <f t="shared" si="9"/>
        <v>0</v>
      </c>
      <c r="AA20" s="158">
        <f t="shared" si="9"/>
        <v>0</v>
      </c>
      <c r="AB20" s="158">
        <f t="shared" si="9"/>
        <v>0</v>
      </c>
      <c r="AC20" s="158">
        <f t="shared" si="9"/>
        <v>0</v>
      </c>
      <c r="AD20" s="158">
        <f t="shared" si="9"/>
        <v>0</v>
      </c>
      <c r="AE20" s="158">
        <f t="shared" si="9"/>
        <v>0</v>
      </c>
      <c r="AF20" s="158">
        <f t="shared" si="9"/>
        <v>0</v>
      </c>
      <c r="AG20" s="158">
        <f t="shared" si="9"/>
        <v>0</v>
      </c>
      <c r="AH20" s="158">
        <f t="shared" si="9"/>
        <v>0</v>
      </c>
      <c r="AI20" s="158">
        <f t="shared" si="9"/>
        <v>0</v>
      </c>
      <c r="AJ20" s="158">
        <f t="shared" si="9"/>
        <v>0</v>
      </c>
      <c r="AK20" s="158">
        <f t="shared" si="9"/>
        <v>0</v>
      </c>
      <c r="AL20" s="158">
        <f t="shared" si="9"/>
        <v>0</v>
      </c>
      <c r="AM20" s="158">
        <f t="shared" si="9"/>
        <v>0</v>
      </c>
      <c r="AN20" s="158">
        <f t="shared" si="9"/>
        <v>0</v>
      </c>
      <c r="AO20" s="158">
        <f t="shared" si="9"/>
        <v>0</v>
      </c>
      <c r="AP20" s="158">
        <f t="shared" si="9"/>
        <v>0</v>
      </c>
      <c r="AQ20" s="158">
        <f t="shared" si="9"/>
        <v>0</v>
      </c>
      <c r="AR20" s="158">
        <f t="shared" si="9"/>
        <v>0</v>
      </c>
      <c r="AS20" s="158">
        <f t="shared" si="9"/>
        <v>0</v>
      </c>
      <c r="AT20" s="158">
        <f t="shared" si="9"/>
        <v>0</v>
      </c>
      <c r="AU20" s="158">
        <f t="shared" si="9"/>
        <v>0</v>
      </c>
      <c r="AV20" s="158">
        <f t="shared" si="9"/>
        <v>0</v>
      </c>
      <c r="AW20" s="158">
        <f t="shared" si="9"/>
        <v>0</v>
      </c>
      <c r="AX20" s="158">
        <f t="shared" si="9"/>
        <v>0</v>
      </c>
      <c r="AY20" s="158">
        <f t="shared" si="9"/>
        <v>0</v>
      </c>
    </row>
    <row r="21" spans="1:51" ht="13.5" customHeight="1">
      <c r="A21" s="108" t="s">
        <v>8</v>
      </c>
      <c r="B21" s="108" t="s">
        <v>150</v>
      </c>
      <c r="C21" s="158">
        <f>SUMIF($F$9:$AY$9,"SBC",$F21:$AY21)</f>
        <v>0</v>
      </c>
      <c r="D21" s="158">
        <f t="shared" si="1"/>
        <v>0</v>
      </c>
      <c r="E21" s="158">
        <f t="shared" si="2"/>
        <v>0</v>
      </c>
      <c r="F21" s="159">
        <f>Bieu_4_2021!F20/Bieu_4_2021_IN!$C$7</f>
        <v>0</v>
      </c>
      <c r="G21" s="158">
        <f t="shared" si="3"/>
        <v>0</v>
      </c>
      <c r="H21" s="159">
        <f>Bieu_4_2021!H20/Bieu_4_2021_IN!$C$7</f>
        <v>0</v>
      </c>
      <c r="I21" s="158">
        <f t="shared" si="4"/>
        <v>0</v>
      </c>
      <c r="J21" s="159">
        <f>Bieu_4_2021!J20/Bieu_4_2021_IN!$C$7</f>
        <v>0</v>
      </c>
      <c r="K21" s="158">
        <f t="shared" si="5"/>
        <v>0</v>
      </c>
      <c r="L21" s="159">
        <f>Bieu_4_2021!L20/Bieu_4_2021_IN!$C$7</f>
        <v>0</v>
      </c>
      <c r="M21" s="158">
        <f>L21</f>
        <v>0</v>
      </c>
      <c r="N21" s="159">
        <f>Bieu_4_2021!N20/Bieu_4_2021_IN!$C$7</f>
        <v>0</v>
      </c>
      <c r="O21" s="158">
        <f>N21</f>
        <v>0</v>
      </c>
      <c r="P21" s="159">
        <f>Bieu_4_2021!P20/Bieu_4_2021_IN!$C$7</f>
        <v>0</v>
      </c>
      <c r="Q21" s="158">
        <f>P21</f>
        <v>0</v>
      </c>
      <c r="R21" s="159">
        <f>Bieu_4_2021!R20/Bieu_4_2021_IN!$C$7</f>
        <v>0</v>
      </c>
      <c r="S21" s="158">
        <f>R21</f>
        <v>0</v>
      </c>
      <c r="T21" s="159">
        <f>Bieu_4_2021!T20/Bieu_4_2021_IN!$C$7</f>
        <v>0</v>
      </c>
      <c r="U21" s="158">
        <f>T21</f>
        <v>0</v>
      </c>
      <c r="V21" s="159">
        <f>Bieu_4_2021!V20/Bieu_4_2021_IN!$C$7</f>
        <v>0</v>
      </c>
      <c r="W21" s="158">
        <f>V21</f>
        <v>0</v>
      </c>
      <c r="X21" s="159">
        <f>Bieu_4_2021!X20/Bieu_4_2021_IN!$C$7</f>
        <v>0</v>
      </c>
      <c r="Y21" s="158">
        <f>X21</f>
        <v>0</v>
      </c>
      <c r="Z21" s="159">
        <f>Bieu_4_2021!Z20/Bieu_4_2021_IN!$C$7</f>
        <v>0</v>
      </c>
      <c r="AA21" s="158">
        <f>Z21</f>
        <v>0</v>
      </c>
      <c r="AB21" s="159">
        <f>Bieu_4_2021!AB20/Bieu_4_2021_IN!$C$7</f>
        <v>0</v>
      </c>
      <c r="AC21" s="158">
        <f>AB21</f>
        <v>0</v>
      </c>
      <c r="AD21" s="159">
        <f>Bieu_4_2021!AD20/Bieu_4_2021_IN!$C$7</f>
        <v>0</v>
      </c>
      <c r="AE21" s="158">
        <f>AD21</f>
        <v>0</v>
      </c>
      <c r="AF21" s="159">
        <f>Bieu_4_2021!AF20/Bieu_4_2021_IN!$C$7</f>
        <v>0</v>
      </c>
      <c r="AG21" s="158">
        <f>AF21</f>
        <v>0</v>
      </c>
      <c r="AH21" s="159">
        <f>Bieu_4_2021!AH20/Bieu_4_2021_IN!$C$7</f>
        <v>0</v>
      </c>
      <c r="AI21" s="158">
        <f>AH21</f>
        <v>0</v>
      </c>
      <c r="AJ21" s="159">
        <f>Bieu_4_2021!AJ20/Bieu_4_2021_IN!$C$7</f>
        <v>0</v>
      </c>
      <c r="AK21" s="158">
        <f>AJ21</f>
        <v>0</v>
      </c>
      <c r="AL21" s="159">
        <f>Bieu_4_2021!AL20/Bieu_4_2021_IN!$C$7</f>
        <v>0</v>
      </c>
      <c r="AM21" s="158">
        <f>AL21</f>
        <v>0</v>
      </c>
      <c r="AN21" s="159">
        <f>Bieu_4_2021!AN20/Bieu_4_2021_IN!$C$7</f>
        <v>0</v>
      </c>
      <c r="AO21" s="158">
        <f>AN21</f>
        <v>0</v>
      </c>
      <c r="AP21" s="159">
        <f>Bieu_4_2021!AP20/Bieu_4_2021_IN!$C$7</f>
        <v>0</v>
      </c>
      <c r="AQ21" s="158">
        <f>AP21</f>
        <v>0</v>
      </c>
      <c r="AR21" s="159">
        <f>Bieu_4_2021!AR20/Bieu_4_2021_IN!$C$7</f>
        <v>0</v>
      </c>
      <c r="AS21" s="158">
        <f>AR21</f>
        <v>0</v>
      </c>
      <c r="AT21" s="159">
        <f>Bieu_4_2021!AT20/Bieu_4_2021_IN!$C$7</f>
        <v>0</v>
      </c>
      <c r="AU21" s="158">
        <f>AT21</f>
        <v>0</v>
      </c>
      <c r="AV21" s="159">
        <f>Bieu_4_2021!AV20/Bieu_4_2021_IN!$C$7</f>
        <v>0</v>
      </c>
      <c r="AW21" s="158">
        <f>AV21</f>
        <v>0</v>
      </c>
      <c r="AX21" s="159">
        <f>Bieu_4_2021!AX20/Bieu_4_2021_IN!$C$7</f>
        <v>0</v>
      </c>
      <c r="AY21" s="158">
        <f t="shared" si="6"/>
        <v>0</v>
      </c>
    </row>
    <row r="22" spans="1:51" ht="13.5" customHeight="1">
      <c r="A22" s="108" t="s">
        <v>10</v>
      </c>
      <c r="B22" s="108" t="s">
        <v>151</v>
      </c>
      <c r="C22" s="158">
        <f>SUMIF($F$9:$AY$9,"SBC",$F22:$AY22)</f>
        <v>0</v>
      </c>
      <c r="D22" s="158">
        <f t="shared" si="1"/>
        <v>0</v>
      </c>
      <c r="E22" s="158">
        <f t="shared" si="2"/>
        <v>0</v>
      </c>
      <c r="F22" s="159">
        <f>Bieu_4_2021!F21/Bieu_4_2021_IN!$C$7</f>
        <v>0</v>
      </c>
      <c r="G22" s="158">
        <f t="shared" si="3"/>
        <v>0</v>
      </c>
      <c r="H22" s="159">
        <f>Bieu_4_2021!H21/Bieu_4_2021_IN!$C$7</f>
        <v>0</v>
      </c>
      <c r="I22" s="158">
        <f t="shared" si="4"/>
        <v>0</v>
      </c>
      <c r="J22" s="159">
        <f>Bieu_4_2021!J21/Bieu_4_2021_IN!$C$7</f>
        <v>0</v>
      </c>
      <c r="K22" s="158">
        <f t="shared" si="5"/>
        <v>0</v>
      </c>
      <c r="L22" s="159">
        <f>Bieu_4_2021!L21/Bieu_4_2021_IN!$C$7</f>
        <v>0</v>
      </c>
      <c r="M22" s="158">
        <f>L22</f>
        <v>0</v>
      </c>
      <c r="N22" s="159">
        <f>Bieu_4_2021!N21/Bieu_4_2021_IN!$C$7</f>
        <v>0</v>
      </c>
      <c r="O22" s="158">
        <f>N22</f>
        <v>0</v>
      </c>
      <c r="P22" s="159">
        <f>Bieu_4_2021!P21/Bieu_4_2021_IN!$C$7</f>
        <v>0</v>
      </c>
      <c r="Q22" s="158">
        <f>P22</f>
        <v>0</v>
      </c>
      <c r="R22" s="159">
        <f>Bieu_4_2021!R21/Bieu_4_2021_IN!$C$7</f>
        <v>0</v>
      </c>
      <c r="S22" s="158">
        <f>R22</f>
        <v>0</v>
      </c>
      <c r="T22" s="159">
        <f>Bieu_4_2021!T21/Bieu_4_2021_IN!$C$7</f>
        <v>0</v>
      </c>
      <c r="U22" s="158">
        <f>T22</f>
        <v>0</v>
      </c>
      <c r="V22" s="159">
        <f>Bieu_4_2021!V21/Bieu_4_2021_IN!$C$7</f>
        <v>0</v>
      </c>
      <c r="W22" s="158">
        <f>V22</f>
        <v>0</v>
      </c>
      <c r="X22" s="159">
        <f>Bieu_4_2021!X21/Bieu_4_2021_IN!$C$7</f>
        <v>0</v>
      </c>
      <c r="Y22" s="158">
        <f>X22</f>
        <v>0</v>
      </c>
      <c r="Z22" s="159">
        <f>Bieu_4_2021!Z21/Bieu_4_2021_IN!$C$7</f>
        <v>0</v>
      </c>
      <c r="AA22" s="158">
        <f>Z22</f>
        <v>0</v>
      </c>
      <c r="AB22" s="159">
        <f>Bieu_4_2021!AB21/Bieu_4_2021_IN!$C$7</f>
        <v>0</v>
      </c>
      <c r="AC22" s="158">
        <f>AB22</f>
        <v>0</v>
      </c>
      <c r="AD22" s="159">
        <f>Bieu_4_2021!AD21/Bieu_4_2021_IN!$C$7</f>
        <v>0</v>
      </c>
      <c r="AE22" s="158">
        <f>AD22</f>
        <v>0</v>
      </c>
      <c r="AF22" s="159">
        <f>Bieu_4_2021!AF21/Bieu_4_2021_IN!$C$7</f>
        <v>0</v>
      </c>
      <c r="AG22" s="158">
        <f>AF22</f>
        <v>0</v>
      </c>
      <c r="AH22" s="159">
        <f>Bieu_4_2021!AH21/Bieu_4_2021_IN!$C$7</f>
        <v>0</v>
      </c>
      <c r="AI22" s="158">
        <f>AH22</f>
        <v>0</v>
      </c>
      <c r="AJ22" s="159">
        <f>Bieu_4_2021!AJ21/Bieu_4_2021_IN!$C$7</f>
        <v>0</v>
      </c>
      <c r="AK22" s="158">
        <f>AJ22</f>
        <v>0</v>
      </c>
      <c r="AL22" s="159">
        <f>Bieu_4_2021!AL21/Bieu_4_2021_IN!$C$7</f>
        <v>0</v>
      </c>
      <c r="AM22" s="158">
        <f>AL22</f>
        <v>0</v>
      </c>
      <c r="AN22" s="159">
        <f>Bieu_4_2021!AN21/Bieu_4_2021_IN!$C$7</f>
        <v>0</v>
      </c>
      <c r="AO22" s="158">
        <f>AN22</f>
        <v>0</v>
      </c>
      <c r="AP22" s="159">
        <f>Bieu_4_2021!AP21/Bieu_4_2021_IN!$C$7</f>
        <v>0</v>
      </c>
      <c r="AQ22" s="158">
        <f>AP22</f>
        <v>0</v>
      </c>
      <c r="AR22" s="159">
        <f>Bieu_4_2021!AR21/Bieu_4_2021_IN!$C$7</f>
        <v>0</v>
      </c>
      <c r="AS22" s="158">
        <f>AR22</f>
        <v>0</v>
      </c>
      <c r="AT22" s="159">
        <f>Bieu_4_2021!AT21/Bieu_4_2021_IN!$C$7</f>
        <v>0</v>
      </c>
      <c r="AU22" s="158">
        <f>AT22</f>
        <v>0</v>
      </c>
      <c r="AV22" s="159">
        <f>Bieu_4_2021!AV21/Bieu_4_2021_IN!$C$7</f>
        <v>0</v>
      </c>
      <c r="AW22" s="158">
        <f>AV22</f>
        <v>0</v>
      </c>
      <c r="AX22" s="159">
        <f>Bieu_4_2021!AX21/Bieu_4_2021_IN!$C$7</f>
        <v>0</v>
      </c>
      <c r="AY22" s="158">
        <f t="shared" si="6"/>
        <v>0</v>
      </c>
    </row>
    <row r="23" spans="1:51" ht="13.5" customHeight="1">
      <c r="A23" s="107" t="s">
        <v>15</v>
      </c>
      <c r="B23" s="107" t="s">
        <v>152</v>
      </c>
      <c r="C23" s="157">
        <f>SUM(C24:C25)</f>
        <v>0</v>
      </c>
      <c r="D23" s="157">
        <f aca="true" t="shared" si="10" ref="D23:AY23">SUM(D24:D25)</f>
        <v>0</v>
      </c>
      <c r="E23" s="157">
        <f t="shared" si="10"/>
        <v>0</v>
      </c>
      <c r="F23" s="157">
        <f t="shared" si="10"/>
        <v>0</v>
      </c>
      <c r="G23" s="157">
        <f t="shared" si="10"/>
        <v>0</v>
      </c>
      <c r="H23" s="157">
        <f t="shared" si="10"/>
        <v>0</v>
      </c>
      <c r="I23" s="157">
        <f t="shared" si="10"/>
        <v>0</v>
      </c>
      <c r="J23" s="157">
        <f t="shared" si="10"/>
        <v>0</v>
      </c>
      <c r="K23" s="157">
        <f t="shared" si="10"/>
        <v>0</v>
      </c>
      <c r="L23" s="157">
        <f t="shared" si="10"/>
        <v>0</v>
      </c>
      <c r="M23" s="157">
        <f t="shared" si="10"/>
        <v>0</v>
      </c>
      <c r="N23" s="157">
        <f t="shared" si="10"/>
        <v>0</v>
      </c>
      <c r="O23" s="157">
        <f t="shared" si="10"/>
        <v>0</v>
      </c>
      <c r="P23" s="157">
        <f t="shared" si="10"/>
        <v>0</v>
      </c>
      <c r="Q23" s="157">
        <f t="shared" si="10"/>
        <v>0</v>
      </c>
      <c r="R23" s="157">
        <f t="shared" si="10"/>
        <v>0</v>
      </c>
      <c r="S23" s="157">
        <f t="shared" si="10"/>
        <v>0</v>
      </c>
      <c r="T23" s="157">
        <f t="shared" si="10"/>
        <v>0</v>
      </c>
      <c r="U23" s="157">
        <f t="shared" si="10"/>
        <v>0</v>
      </c>
      <c r="V23" s="157">
        <f t="shared" si="10"/>
        <v>0</v>
      </c>
      <c r="W23" s="157">
        <f t="shared" si="10"/>
        <v>0</v>
      </c>
      <c r="X23" s="157">
        <f t="shared" si="10"/>
        <v>0</v>
      </c>
      <c r="Y23" s="157">
        <f t="shared" si="10"/>
        <v>0</v>
      </c>
      <c r="Z23" s="157">
        <f t="shared" si="10"/>
        <v>0</v>
      </c>
      <c r="AA23" s="157">
        <f t="shared" si="10"/>
        <v>0</v>
      </c>
      <c r="AB23" s="157">
        <f t="shared" si="10"/>
        <v>0</v>
      </c>
      <c r="AC23" s="157">
        <f t="shared" si="10"/>
        <v>0</v>
      </c>
      <c r="AD23" s="157">
        <f t="shared" si="10"/>
        <v>0</v>
      </c>
      <c r="AE23" s="157">
        <f t="shared" si="10"/>
        <v>0</v>
      </c>
      <c r="AF23" s="157">
        <f t="shared" si="10"/>
        <v>0</v>
      </c>
      <c r="AG23" s="157">
        <f t="shared" si="10"/>
        <v>0</v>
      </c>
      <c r="AH23" s="157">
        <f t="shared" si="10"/>
        <v>0</v>
      </c>
      <c r="AI23" s="157">
        <f t="shared" si="10"/>
        <v>0</v>
      </c>
      <c r="AJ23" s="157">
        <f t="shared" si="10"/>
        <v>0</v>
      </c>
      <c r="AK23" s="157">
        <f t="shared" si="10"/>
        <v>0</v>
      </c>
      <c r="AL23" s="157">
        <f t="shared" si="10"/>
        <v>0</v>
      </c>
      <c r="AM23" s="157">
        <f t="shared" si="10"/>
        <v>0</v>
      </c>
      <c r="AN23" s="157">
        <f t="shared" si="10"/>
        <v>0</v>
      </c>
      <c r="AO23" s="157">
        <f t="shared" si="10"/>
        <v>0</v>
      </c>
      <c r="AP23" s="157">
        <f t="shared" si="10"/>
        <v>0</v>
      </c>
      <c r="AQ23" s="157">
        <f t="shared" si="10"/>
        <v>0</v>
      </c>
      <c r="AR23" s="157">
        <f t="shared" si="10"/>
        <v>0</v>
      </c>
      <c r="AS23" s="157">
        <f t="shared" si="10"/>
        <v>0</v>
      </c>
      <c r="AT23" s="157">
        <f t="shared" si="10"/>
        <v>0</v>
      </c>
      <c r="AU23" s="157">
        <f t="shared" si="10"/>
        <v>0</v>
      </c>
      <c r="AV23" s="157">
        <f t="shared" si="10"/>
        <v>0</v>
      </c>
      <c r="AW23" s="157">
        <f t="shared" si="10"/>
        <v>0</v>
      </c>
      <c r="AX23" s="157">
        <f t="shared" si="10"/>
        <v>0</v>
      </c>
      <c r="AY23" s="157">
        <f t="shared" si="10"/>
        <v>0</v>
      </c>
    </row>
    <row r="24" spans="1:51" ht="13.5" customHeight="1">
      <c r="A24" s="107">
        <v>1</v>
      </c>
      <c r="B24" s="107" t="s">
        <v>4</v>
      </c>
      <c r="C24" s="157">
        <f>SUMIF($F$9:$AY$9,"SBC",$F24:$AY24)</f>
        <v>0</v>
      </c>
      <c r="D24" s="158">
        <f t="shared" si="1"/>
        <v>0</v>
      </c>
      <c r="E24" s="158">
        <f t="shared" si="2"/>
        <v>0</v>
      </c>
      <c r="F24" s="159">
        <f>Bieu_4_2021!F23/Bieu_4_2021_IN!$C$7</f>
        <v>0</v>
      </c>
      <c r="G24" s="158">
        <f t="shared" si="3"/>
        <v>0</v>
      </c>
      <c r="H24" s="159">
        <f>Bieu_4_2021!H23/Bieu_4_2021_IN!$C$7</f>
        <v>0</v>
      </c>
      <c r="I24" s="158">
        <f t="shared" si="4"/>
        <v>0</v>
      </c>
      <c r="J24" s="159">
        <f>Bieu_4_2021!J23/Bieu_4_2021_IN!$C$7</f>
        <v>0</v>
      </c>
      <c r="K24" s="158">
        <f t="shared" si="5"/>
        <v>0</v>
      </c>
      <c r="L24" s="159">
        <f>Bieu_4_2021!L23/Bieu_4_2021_IN!$C$7</f>
        <v>0</v>
      </c>
      <c r="M24" s="158">
        <f>L24</f>
        <v>0</v>
      </c>
      <c r="N24" s="159">
        <f>Bieu_4_2021!N23/Bieu_4_2021_IN!$C$7</f>
        <v>0</v>
      </c>
      <c r="O24" s="158">
        <f>N24</f>
        <v>0</v>
      </c>
      <c r="P24" s="159">
        <f>Bieu_4_2021!P23/Bieu_4_2021_IN!$C$7</f>
        <v>0</v>
      </c>
      <c r="Q24" s="158">
        <f>P24</f>
        <v>0</v>
      </c>
      <c r="R24" s="159">
        <f>Bieu_4_2021!R23/Bieu_4_2021_IN!$C$7</f>
        <v>0</v>
      </c>
      <c r="S24" s="158">
        <f>R24</f>
        <v>0</v>
      </c>
      <c r="T24" s="159">
        <f>Bieu_4_2021!T23/Bieu_4_2021_IN!$C$7</f>
        <v>0</v>
      </c>
      <c r="U24" s="158">
        <f>T24</f>
        <v>0</v>
      </c>
      <c r="V24" s="159">
        <f>Bieu_4_2021!V23/Bieu_4_2021_IN!$C$7</f>
        <v>0</v>
      </c>
      <c r="W24" s="158">
        <f>V24</f>
        <v>0</v>
      </c>
      <c r="X24" s="159">
        <f>Bieu_4_2021!X23/Bieu_4_2021_IN!$C$7</f>
        <v>0</v>
      </c>
      <c r="Y24" s="158">
        <f>X24</f>
        <v>0</v>
      </c>
      <c r="Z24" s="159">
        <f>Bieu_4_2021!Z23/Bieu_4_2021_IN!$C$7</f>
        <v>0</v>
      </c>
      <c r="AA24" s="158">
        <f>Z24</f>
        <v>0</v>
      </c>
      <c r="AB24" s="159">
        <f>Bieu_4_2021!AB23/Bieu_4_2021_IN!$C$7</f>
        <v>0</v>
      </c>
      <c r="AC24" s="158">
        <f>AB24</f>
        <v>0</v>
      </c>
      <c r="AD24" s="159">
        <f>Bieu_4_2021!AD23/Bieu_4_2021_IN!$C$7</f>
        <v>0</v>
      </c>
      <c r="AE24" s="158">
        <f>AD24</f>
        <v>0</v>
      </c>
      <c r="AF24" s="159">
        <f>Bieu_4_2021!AF23/Bieu_4_2021_IN!$C$7</f>
        <v>0</v>
      </c>
      <c r="AG24" s="158">
        <f>AF24</f>
        <v>0</v>
      </c>
      <c r="AH24" s="159">
        <f>Bieu_4_2021!AH23/Bieu_4_2021_IN!$C$7</f>
        <v>0</v>
      </c>
      <c r="AI24" s="158">
        <f>AH24</f>
        <v>0</v>
      </c>
      <c r="AJ24" s="159">
        <f>Bieu_4_2021!AJ23/Bieu_4_2021_IN!$C$7</f>
        <v>0</v>
      </c>
      <c r="AK24" s="158">
        <f>AJ24</f>
        <v>0</v>
      </c>
      <c r="AL24" s="159">
        <f>Bieu_4_2021!AL23/Bieu_4_2021_IN!$C$7</f>
        <v>0</v>
      </c>
      <c r="AM24" s="158">
        <f>AL24</f>
        <v>0</v>
      </c>
      <c r="AN24" s="159">
        <f>Bieu_4_2021!AN23/Bieu_4_2021_IN!$C$7</f>
        <v>0</v>
      </c>
      <c r="AO24" s="158">
        <f>AN24</f>
        <v>0</v>
      </c>
      <c r="AP24" s="159">
        <f>Bieu_4_2021!AP23/Bieu_4_2021_IN!$C$7</f>
        <v>0</v>
      </c>
      <c r="AQ24" s="158">
        <f>AP24</f>
        <v>0</v>
      </c>
      <c r="AR24" s="159">
        <f>Bieu_4_2021!AR23/Bieu_4_2021_IN!$C$7</f>
        <v>0</v>
      </c>
      <c r="AS24" s="158">
        <f>AR24</f>
        <v>0</v>
      </c>
      <c r="AT24" s="159">
        <f>Bieu_4_2021!AT23/Bieu_4_2021_IN!$C$7</f>
        <v>0</v>
      </c>
      <c r="AU24" s="158">
        <f>AT24</f>
        <v>0</v>
      </c>
      <c r="AV24" s="159">
        <f>Bieu_4_2021!AV23/Bieu_4_2021_IN!$C$7</f>
        <v>0</v>
      </c>
      <c r="AW24" s="158">
        <f>AV24</f>
        <v>0</v>
      </c>
      <c r="AX24" s="159">
        <f>Bieu_4_2021!AX23/Bieu_4_2021_IN!$C$7</f>
        <v>0</v>
      </c>
      <c r="AY24" s="158">
        <f t="shared" si="6"/>
        <v>0</v>
      </c>
    </row>
    <row r="25" spans="1:51" ht="13.5" customHeight="1">
      <c r="A25" s="107">
        <v>2</v>
      </c>
      <c r="B25" s="107" t="s">
        <v>5</v>
      </c>
      <c r="C25" s="157">
        <f>SUMIF($F$9:$AY$9,"SBC",$F25:$AY25)</f>
        <v>0</v>
      </c>
      <c r="D25" s="158">
        <f t="shared" si="1"/>
        <v>0</v>
      </c>
      <c r="E25" s="158">
        <f t="shared" si="2"/>
        <v>0</v>
      </c>
      <c r="F25" s="159">
        <f>Bieu_4_2021!F24/Bieu_4_2021_IN!$C$7</f>
        <v>0</v>
      </c>
      <c r="G25" s="158">
        <f t="shared" si="3"/>
        <v>0</v>
      </c>
      <c r="H25" s="159">
        <f>Bieu_4_2021!H24/Bieu_4_2021_IN!$C$7</f>
        <v>0</v>
      </c>
      <c r="I25" s="158">
        <f t="shared" si="4"/>
        <v>0</v>
      </c>
      <c r="J25" s="159">
        <f>Bieu_4_2021!J24/Bieu_4_2021_IN!$C$7</f>
        <v>0</v>
      </c>
      <c r="K25" s="158">
        <f t="shared" si="5"/>
        <v>0</v>
      </c>
      <c r="L25" s="159">
        <f>Bieu_4_2021!L24/Bieu_4_2021_IN!$C$7</f>
        <v>0</v>
      </c>
      <c r="M25" s="158">
        <f>L25</f>
        <v>0</v>
      </c>
      <c r="N25" s="159">
        <f>Bieu_4_2021!N24/Bieu_4_2021_IN!$C$7</f>
        <v>0</v>
      </c>
      <c r="O25" s="158">
        <f>N25</f>
        <v>0</v>
      </c>
      <c r="P25" s="159">
        <f>Bieu_4_2021!P24/Bieu_4_2021_IN!$C$7</f>
        <v>0</v>
      </c>
      <c r="Q25" s="158">
        <f>P25</f>
        <v>0</v>
      </c>
      <c r="R25" s="159">
        <f>Bieu_4_2021!R24/Bieu_4_2021_IN!$C$7</f>
        <v>0</v>
      </c>
      <c r="S25" s="158">
        <f>R25</f>
        <v>0</v>
      </c>
      <c r="T25" s="159">
        <f>Bieu_4_2021!T24/Bieu_4_2021_IN!$C$7</f>
        <v>0</v>
      </c>
      <c r="U25" s="158">
        <f>T25</f>
        <v>0</v>
      </c>
      <c r="V25" s="159">
        <f>Bieu_4_2021!V24/Bieu_4_2021_IN!$C$7</f>
        <v>0</v>
      </c>
      <c r="W25" s="158">
        <f>V25</f>
        <v>0</v>
      </c>
      <c r="X25" s="159">
        <f>Bieu_4_2021!X24/Bieu_4_2021_IN!$C$7</f>
        <v>0</v>
      </c>
      <c r="Y25" s="158">
        <f>X25</f>
        <v>0</v>
      </c>
      <c r="Z25" s="159">
        <f>Bieu_4_2021!Z24/Bieu_4_2021_IN!$C$7</f>
        <v>0</v>
      </c>
      <c r="AA25" s="158">
        <f>Z25</f>
        <v>0</v>
      </c>
      <c r="AB25" s="159">
        <f>Bieu_4_2021!AB24/Bieu_4_2021_IN!$C$7</f>
        <v>0</v>
      </c>
      <c r="AC25" s="158">
        <f>AB25</f>
        <v>0</v>
      </c>
      <c r="AD25" s="159">
        <f>Bieu_4_2021!AD24/Bieu_4_2021_IN!$C$7</f>
        <v>0</v>
      </c>
      <c r="AE25" s="158">
        <f>AD25</f>
        <v>0</v>
      </c>
      <c r="AF25" s="159">
        <f>Bieu_4_2021!AF24/Bieu_4_2021_IN!$C$7</f>
        <v>0</v>
      </c>
      <c r="AG25" s="158">
        <f>AF25</f>
        <v>0</v>
      </c>
      <c r="AH25" s="159">
        <f>Bieu_4_2021!AH24/Bieu_4_2021_IN!$C$7</f>
        <v>0</v>
      </c>
      <c r="AI25" s="158">
        <f>AH25</f>
        <v>0</v>
      </c>
      <c r="AJ25" s="159">
        <f>Bieu_4_2021!AJ24/Bieu_4_2021_IN!$C$7</f>
        <v>0</v>
      </c>
      <c r="AK25" s="158">
        <f>AJ25</f>
        <v>0</v>
      </c>
      <c r="AL25" s="159">
        <f>Bieu_4_2021!AL24/Bieu_4_2021_IN!$C$7</f>
        <v>0</v>
      </c>
      <c r="AM25" s="158">
        <f>AL25</f>
        <v>0</v>
      </c>
      <c r="AN25" s="159">
        <f>Bieu_4_2021!AN24/Bieu_4_2021_IN!$C$7</f>
        <v>0</v>
      </c>
      <c r="AO25" s="158">
        <f>AN25</f>
        <v>0</v>
      </c>
      <c r="AP25" s="159">
        <f>Bieu_4_2021!AP24/Bieu_4_2021_IN!$C$7</f>
        <v>0</v>
      </c>
      <c r="AQ25" s="158">
        <f>AP25</f>
        <v>0</v>
      </c>
      <c r="AR25" s="159">
        <f>Bieu_4_2021!AR24/Bieu_4_2021_IN!$C$7</f>
        <v>0</v>
      </c>
      <c r="AS25" s="158">
        <f>AR25</f>
        <v>0</v>
      </c>
      <c r="AT25" s="159">
        <f>Bieu_4_2021!AT24/Bieu_4_2021_IN!$C$7</f>
        <v>0</v>
      </c>
      <c r="AU25" s="158">
        <f>AT25</f>
        <v>0</v>
      </c>
      <c r="AV25" s="159">
        <f>Bieu_4_2021!AV24/Bieu_4_2021_IN!$C$7</f>
        <v>0</v>
      </c>
      <c r="AW25" s="158">
        <f>AV25</f>
        <v>0</v>
      </c>
      <c r="AX25" s="159">
        <f>Bieu_4_2021!AX24/Bieu_4_2021_IN!$C$7</f>
        <v>0</v>
      </c>
      <c r="AY25" s="158">
        <f t="shared" si="6"/>
        <v>0</v>
      </c>
    </row>
    <row r="26" spans="1:51" ht="13.5" customHeight="1">
      <c r="A26" s="107" t="s">
        <v>17</v>
      </c>
      <c r="B26" s="107" t="s">
        <v>153</v>
      </c>
      <c r="C26" s="157">
        <f>C27</f>
        <v>185875.720351</v>
      </c>
      <c r="D26" s="157">
        <f aca="true" t="shared" si="11" ref="D26:AY26">D27</f>
        <v>185875.720351</v>
      </c>
      <c r="E26" s="157">
        <f t="shared" si="11"/>
        <v>0</v>
      </c>
      <c r="F26" s="157">
        <f t="shared" si="11"/>
        <v>6652.111022</v>
      </c>
      <c r="G26" s="157">
        <f t="shared" si="11"/>
        <v>6652.111022</v>
      </c>
      <c r="H26" s="157">
        <f t="shared" si="11"/>
        <v>3206.262431</v>
      </c>
      <c r="I26" s="157">
        <f t="shared" si="11"/>
        <v>3206.262431</v>
      </c>
      <c r="J26" s="157">
        <f t="shared" si="11"/>
        <v>3438.321</v>
      </c>
      <c r="K26" s="157">
        <f t="shared" si="11"/>
        <v>3438.321</v>
      </c>
      <c r="L26" s="157">
        <f t="shared" si="11"/>
        <v>4907.533</v>
      </c>
      <c r="M26" s="157">
        <f t="shared" si="11"/>
        <v>4907.533</v>
      </c>
      <c r="N26" s="157">
        <f t="shared" si="11"/>
        <v>3433.261</v>
      </c>
      <c r="O26" s="157">
        <f t="shared" si="11"/>
        <v>3433.261</v>
      </c>
      <c r="P26" s="157">
        <f t="shared" si="11"/>
        <v>9404.273352</v>
      </c>
      <c r="Q26" s="157">
        <f t="shared" si="11"/>
        <v>9404.273352</v>
      </c>
      <c r="R26" s="157">
        <f t="shared" si="11"/>
        <v>5096.158843</v>
      </c>
      <c r="S26" s="157">
        <f t="shared" si="11"/>
        <v>5096.158843</v>
      </c>
      <c r="T26" s="157">
        <f t="shared" si="11"/>
        <v>10319.428308</v>
      </c>
      <c r="U26" s="157">
        <f t="shared" si="11"/>
        <v>10319.428308</v>
      </c>
      <c r="V26" s="157">
        <f t="shared" si="11"/>
        <v>672</v>
      </c>
      <c r="W26" s="157">
        <f t="shared" si="11"/>
        <v>672</v>
      </c>
      <c r="X26" s="157">
        <f t="shared" si="11"/>
        <v>920.265</v>
      </c>
      <c r="Y26" s="157">
        <f t="shared" si="11"/>
        <v>920.265</v>
      </c>
      <c r="Z26" s="157">
        <f t="shared" si="11"/>
        <v>1414.9</v>
      </c>
      <c r="AA26" s="157">
        <f t="shared" si="11"/>
        <v>1414.9</v>
      </c>
      <c r="AB26" s="157">
        <f t="shared" si="11"/>
        <v>1822.321</v>
      </c>
      <c r="AC26" s="157">
        <f t="shared" si="11"/>
        <v>1822.321</v>
      </c>
      <c r="AD26" s="157">
        <f t="shared" si="11"/>
        <v>4851.959588</v>
      </c>
      <c r="AE26" s="157">
        <f t="shared" si="11"/>
        <v>4851.959588</v>
      </c>
      <c r="AF26" s="157">
        <f t="shared" si="11"/>
        <v>25662.281147</v>
      </c>
      <c r="AG26" s="157">
        <f t="shared" si="11"/>
        <v>25662.281147</v>
      </c>
      <c r="AH26" s="157">
        <f t="shared" si="11"/>
        <v>0</v>
      </c>
      <c r="AI26" s="157">
        <f t="shared" si="11"/>
        <v>0</v>
      </c>
      <c r="AJ26" s="157">
        <f t="shared" si="11"/>
        <v>7161.11</v>
      </c>
      <c r="AK26" s="157">
        <f t="shared" si="11"/>
        <v>7161.11</v>
      </c>
      <c r="AL26" s="157">
        <f t="shared" si="11"/>
        <v>2210.049176</v>
      </c>
      <c r="AM26" s="157">
        <f t="shared" si="11"/>
        <v>2210.049176</v>
      </c>
      <c r="AN26" s="157">
        <f t="shared" si="11"/>
        <v>16027.384</v>
      </c>
      <c r="AO26" s="157">
        <f t="shared" si="11"/>
        <v>16027.384</v>
      </c>
      <c r="AP26" s="157">
        <f t="shared" si="11"/>
        <v>16545.8662</v>
      </c>
      <c r="AQ26" s="157">
        <f t="shared" si="11"/>
        <v>16545.8662</v>
      </c>
      <c r="AR26" s="157">
        <f t="shared" si="11"/>
        <v>14464.192588</v>
      </c>
      <c r="AS26" s="157">
        <f t="shared" si="11"/>
        <v>14464.192588</v>
      </c>
      <c r="AT26" s="157">
        <f t="shared" si="11"/>
        <v>15759.912608</v>
      </c>
      <c r="AU26" s="157">
        <f t="shared" si="11"/>
        <v>15759.912608</v>
      </c>
      <c r="AV26" s="157">
        <f t="shared" si="11"/>
        <v>16358.3865</v>
      </c>
      <c r="AW26" s="157">
        <f t="shared" si="11"/>
        <v>16358.3865</v>
      </c>
      <c r="AX26" s="157">
        <f t="shared" si="11"/>
        <v>15547.743588</v>
      </c>
      <c r="AY26" s="157">
        <f t="shared" si="11"/>
        <v>15547.743588</v>
      </c>
    </row>
    <row r="27" spans="1:51" ht="13.5" customHeight="1">
      <c r="A27" s="107" t="s">
        <v>2</v>
      </c>
      <c r="B27" s="107" t="s">
        <v>18</v>
      </c>
      <c r="C27" s="157">
        <f>SUM(C28,C31,C34)</f>
        <v>185875.720351</v>
      </c>
      <c r="D27" s="157">
        <f aca="true" t="shared" si="12" ref="D27:AY27">SUM(D28,D31,D34)</f>
        <v>185875.720351</v>
      </c>
      <c r="E27" s="157">
        <f t="shared" si="12"/>
        <v>0</v>
      </c>
      <c r="F27" s="157">
        <f t="shared" si="12"/>
        <v>6652.111022</v>
      </c>
      <c r="G27" s="157">
        <f t="shared" si="12"/>
        <v>6652.111022</v>
      </c>
      <c r="H27" s="157">
        <f t="shared" si="12"/>
        <v>3206.262431</v>
      </c>
      <c r="I27" s="157">
        <f t="shared" si="12"/>
        <v>3206.262431</v>
      </c>
      <c r="J27" s="157">
        <f t="shared" si="12"/>
        <v>3438.321</v>
      </c>
      <c r="K27" s="157">
        <f t="shared" si="12"/>
        <v>3438.321</v>
      </c>
      <c r="L27" s="157">
        <f t="shared" si="12"/>
        <v>4907.533</v>
      </c>
      <c r="M27" s="157">
        <f t="shared" si="12"/>
        <v>4907.533</v>
      </c>
      <c r="N27" s="157">
        <f t="shared" si="12"/>
        <v>3433.261</v>
      </c>
      <c r="O27" s="157">
        <f t="shared" si="12"/>
        <v>3433.261</v>
      </c>
      <c r="P27" s="157">
        <f t="shared" si="12"/>
        <v>9404.273352</v>
      </c>
      <c r="Q27" s="157">
        <f t="shared" si="12"/>
        <v>9404.273352</v>
      </c>
      <c r="R27" s="157">
        <f t="shared" si="12"/>
        <v>5096.158843</v>
      </c>
      <c r="S27" s="157">
        <f t="shared" si="12"/>
        <v>5096.158843</v>
      </c>
      <c r="T27" s="157">
        <f t="shared" si="12"/>
        <v>10319.428308</v>
      </c>
      <c r="U27" s="157">
        <f t="shared" si="12"/>
        <v>10319.428308</v>
      </c>
      <c r="V27" s="157">
        <f t="shared" si="12"/>
        <v>672</v>
      </c>
      <c r="W27" s="157">
        <f t="shared" si="12"/>
        <v>672</v>
      </c>
      <c r="X27" s="157">
        <f t="shared" si="12"/>
        <v>920.265</v>
      </c>
      <c r="Y27" s="157">
        <f t="shared" si="12"/>
        <v>920.265</v>
      </c>
      <c r="Z27" s="157">
        <f t="shared" si="12"/>
        <v>1414.9</v>
      </c>
      <c r="AA27" s="157">
        <f t="shared" si="12"/>
        <v>1414.9</v>
      </c>
      <c r="AB27" s="157">
        <f t="shared" si="12"/>
        <v>1822.321</v>
      </c>
      <c r="AC27" s="157">
        <f t="shared" si="12"/>
        <v>1822.321</v>
      </c>
      <c r="AD27" s="157">
        <f t="shared" si="12"/>
        <v>4851.959588</v>
      </c>
      <c r="AE27" s="157">
        <f t="shared" si="12"/>
        <v>4851.959588</v>
      </c>
      <c r="AF27" s="157">
        <f t="shared" si="12"/>
        <v>25662.281147</v>
      </c>
      <c r="AG27" s="157">
        <f t="shared" si="12"/>
        <v>25662.281147</v>
      </c>
      <c r="AH27" s="157">
        <f t="shared" si="12"/>
        <v>0</v>
      </c>
      <c r="AI27" s="157">
        <f t="shared" si="12"/>
        <v>0</v>
      </c>
      <c r="AJ27" s="157">
        <f t="shared" si="12"/>
        <v>7161.11</v>
      </c>
      <c r="AK27" s="157">
        <f t="shared" si="12"/>
        <v>7161.11</v>
      </c>
      <c r="AL27" s="157">
        <f t="shared" si="12"/>
        <v>2210.049176</v>
      </c>
      <c r="AM27" s="157">
        <f t="shared" si="12"/>
        <v>2210.049176</v>
      </c>
      <c r="AN27" s="157">
        <f t="shared" si="12"/>
        <v>16027.384</v>
      </c>
      <c r="AO27" s="157">
        <f t="shared" si="12"/>
        <v>16027.384</v>
      </c>
      <c r="AP27" s="157">
        <f t="shared" si="12"/>
        <v>16545.8662</v>
      </c>
      <c r="AQ27" s="157">
        <f t="shared" si="12"/>
        <v>16545.8662</v>
      </c>
      <c r="AR27" s="157">
        <f t="shared" si="12"/>
        <v>14464.192588</v>
      </c>
      <c r="AS27" s="157">
        <f t="shared" si="12"/>
        <v>14464.192588</v>
      </c>
      <c r="AT27" s="157">
        <f t="shared" si="12"/>
        <v>15759.912608</v>
      </c>
      <c r="AU27" s="157">
        <f t="shared" si="12"/>
        <v>15759.912608</v>
      </c>
      <c r="AV27" s="157">
        <f t="shared" si="12"/>
        <v>16358.3865</v>
      </c>
      <c r="AW27" s="157">
        <f t="shared" si="12"/>
        <v>16358.3865</v>
      </c>
      <c r="AX27" s="157">
        <f t="shared" si="12"/>
        <v>15547.743588</v>
      </c>
      <c r="AY27" s="157">
        <f t="shared" si="12"/>
        <v>15547.743588</v>
      </c>
    </row>
    <row r="28" spans="1:51" ht="13.5" customHeight="1">
      <c r="A28" s="107">
        <v>1</v>
      </c>
      <c r="B28" s="107" t="s">
        <v>12</v>
      </c>
      <c r="C28" s="157">
        <f>SUM(C29:C30)</f>
        <v>12215.118028</v>
      </c>
      <c r="D28" s="157">
        <f aca="true" t="shared" si="13" ref="D28:AY28">SUM(D29:D30)</f>
        <v>12215.118028</v>
      </c>
      <c r="E28" s="157">
        <f t="shared" si="13"/>
        <v>0</v>
      </c>
      <c r="F28" s="157">
        <f t="shared" si="13"/>
        <v>5570.534597</v>
      </c>
      <c r="G28" s="157">
        <f t="shared" si="13"/>
        <v>5570.534597</v>
      </c>
      <c r="H28" s="157">
        <f t="shared" si="13"/>
        <v>3206.262431</v>
      </c>
      <c r="I28" s="157">
        <f t="shared" si="13"/>
        <v>3206.262431</v>
      </c>
      <c r="J28" s="157">
        <f t="shared" si="13"/>
        <v>3438.321</v>
      </c>
      <c r="K28" s="157">
        <f t="shared" si="13"/>
        <v>3438.321</v>
      </c>
      <c r="L28" s="157">
        <f t="shared" si="13"/>
        <v>0</v>
      </c>
      <c r="M28" s="157">
        <f t="shared" si="13"/>
        <v>0</v>
      </c>
      <c r="N28" s="157">
        <f t="shared" si="13"/>
        <v>0</v>
      </c>
      <c r="O28" s="157">
        <f t="shared" si="13"/>
        <v>0</v>
      </c>
      <c r="P28" s="157">
        <f t="shared" si="13"/>
        <v>0</v>
      </c>
      <c r="Q28" s="157">
        <f t="shared" si="13"/>
        <v>0</v>
      </c>
      <c r="R28" s="157">
        <f t="shared" si="13"/>
        <v>0</v>
      </c>
      <c r="S28" s="157">
        <f t="shared" si="13"/>
        <v>0</v>
      </c>
      <c r="T28" s="157">
        <f t="shared" si="13"/>
        <v>0</v>
      </c>
      <c r="U28" s="157">
        <f t="shared" si="13"/>
        <v>0</v>
      </c>
      <c r="V28" s="157">
        <f t="shared" si="13"/>
        <v>0</v>
      </c>
      <c r="W28" s="157">
        <f t="shared" si="13"/>
        <v>0</v>
      </c>
      <c r="X28" s="157">
        <f t="shared" si="13"/>
        <v>0</v>
      </c>
      <c r="Y28" s="157">
        <f t="shared" si="13"/>
        <v>0</v>
      </c>
      <c r="Z28" s="157">
        <f t="shared" si="13"/>
        <v>0</v>
      </c>
      <c r="AA28" s="157">
        <f t="shared" si="13"/>
        <v>0</v>
      </c>
      <c r="AB28" s="157">
        <f t="shared" si="13"/>
        <v>0</v>
      </c>
      <c r="AC28" s="157">
        <f t="shared" si="13"/>
        <v>0</v>
      </c>
      <c r="AD28" s="157">
        <f t="shared" si="13"/>
        <v>0</v>
      </c>
      <c r="AE28" s="157">
        <f t="shared" si="13"/>
        <v>0</v>
      </c>
      <c r="AF28" s="157">
        <f t="shared" si="13"/>
        <v>0</v>
      </c>
      <c r="AG28" s="157">
        <f t="shared" si="13"/>
        <v>0</v>
      </c>
      <c r="AH28" s="157">
        <f t="shared" si="13"/>
        <v>0</v>
      </c>
      <c r="AI28" s="157">
        <f t="shared" si="13"/>
        <v>0</v>
      </c>
      <c r="AJ28" s="157">
        <f t="shared" si="13"/>
        <v>0</v>
      </c>
      <c r="AK28" s="157">
        <f t="shared" si="13"/>
        <v>0</v>
      </c>
      <c r="AL28" s="157">
        <f t="shared" si="13"/>
        <v>0</v>
      </c>
      <c r="AM28" s="157">
        <f t="shared" si="13"/>
        <v>0</v>
      </c>
      <c r="AN28" s="157">
        <f t="shared" si="13"/>
        <v>0</v>
      </c>
      <c r="AO28" s="157">
        <f t="shared" si="13"/>
        <v>0</v>
      </c>
      <c r="AP28" s="157">
        <f t="shared" si="13"/>
        <v>0</v>
      </c>
      <c r="AQ28" s="157">
        <f t="shared" si="13"/>
        <v>0</v>
      </c>
      <c r="AR28" s="157">
        <f t="shared" si="13"/>
        <v>0</v>
      </c>
      <c r="AS28" s="157">
        <f t="shared" si="13"/>
        <v>0</v>
      </c>
      <c r="AT28" s="157">
        <f t="shared" si="13"/>
        <v>0</v>
      </c>
      <c r="AU28" s="157">
        <f t="shared" si="13"/>
        <v>0</v>
      </c>
      <c r="AV28" s="157">
        <f t="shared" si="13"/>
        <v>0</v>
      </c>
      <c r="AW28" s="157">
        <f t="shared" si="13"/>
        <v>0</v>
      </c>
      <c r="AX28" s="157">
        <f t="shared" si="13"/>
        <v>0</v>
      </c>
      <c r="AY28" s="157">
        <f t="shared" si="13"/>
        <v>0</v>
      </c>
    </row>
    <row r="29" spans="1:51" ht="13.5" customHeight="1">
      <c r="A29" s="108" t="s">
        <v>19</v>
      </c>
      <c r="B29" s="108" t="s">
        <v>150</v>
      </c>
      <c r="C29" s="158">
        <f>SUMIF($F$9:$AY$9,"SBC",$F29:$AY29)</f>
        <v>7018.541</v>
      </c>
      <c r="D29" s="158">
        <f t="shared" si="1"/>
        <v>7018.541</v>
      </c>
      <c r="E29" s="158">
        <f t="shared" si="2"/>
        <v>0</v>
      </c>
      <c r="F29" s="159">
        <f>Bieu_4_2021!F28/Bieu_4_2021_IN!$C$7</f>
        <v>3953.587</v>
      </c>
      <c r="G29" s="158">
        <f t="shared" si="3"/>
        <v>3953.587</v>
      </c>
      <c r="H29" s="159">
        <f>Bieu_4_2021!H28/Bieu_4_2021_IN!$C$7</f>
        <v>1499.654</v>
      </c>
      <c r="I29" s="158">
        <f t="shared" si="4"/>
        <v>1499.654</v>
      </c>
      <c r="J29" s="159">
        <f>Bieu_4_2021!J28/Bieu_4_2021_IN!$C$7</f>
        <v>1565.3</v>
      </c>
      <c r="K29" s="158">
        <f t="shared" si="5"/>
        <v>1565.3</v>
      </c>
      <c r="L29" s="159">
        <f>Bieu_4_2021!L28/Bieu_4_2021_IN!$C$7</f>
        <v>0</v>
      </c>
      <c r="M29" s="158">
        <f>L29</f>
        <v>0</v>
      </c>
      <c r="N29" s="159">
        <f>Bieu_4_2021!N28/Bieu_4_2021_IN!$C$7</f>
        <v>0</v>
      </c>
      <c r="O29" s="158">
        <f>N29</f>
        <v>0</v>
      </c>
      <c r="P29" s="159">
        <f>Bieu_4_2021!P28/Bieu_4_2021_IN!$C$7</f>
        <v>0</v>
      </c>
      <c r="Q29" s="158">
        <f>P29</f>
        <v>0</v>
      </c>
      <c r="R29" s="159">
        <f>Bieu_4_2021!R28/Bieu_4_2021_IN!$C$7</f>
        <v>0</v>
      </c>
      <c r="S29" s="158">
        <f>R29</f>
        <v>0</v>
      </c>
      <c r="T29" s="159">
        <f>Bieu_4_2021!T28/Bieu_4_2021_IN!$C$7</f>
        <v>0</v>
      </c>
      <c r="U29" s="158">
        <f>T29</f>
        <v>0</v>
      </c>
      <c r="V29" s="159">
        <f>Bieu_4_2021!V28/Bieu_4_2021_IN!$C$7</f>
        <v>0</v>
      </c>
      <c r="W29" s="158">
        <f>V29</f>
        <v>0</v>
      </c>
      <c r="X29" s="159">
        <f>Bieu_4_2021!X28/Bieu_4_2021_IN!$C$7</f>
        <v>0</v>
      </c>
      <c r="Y29" s="158">
        <f>X29</f>
        <v>0</v>
      </c>
      <c r="Z29" s="159">
        <f>Bieu_4_2021!Z28/Bieu_4_2021_IN!$C$7</f>
        <v>0</v>
      </c>
      <c r="AA29" s="158">
        <f>Z29</f>
        <v>0</v>
      </c>
      <c r="AB29" s="159">
        <f>Bieu_4_2021!AB28/Bieu_4_2021_IN!$C$7</f>
        <v>0</v>
      </c>
      <c r="AC29" s="158">
        <f>AB29</f>
        <v>0</v>
      </c>
      <c r="AD29" s="159">
        <f>Bieu_4_2021!AD28/Bieu_4_2021_IN!$C$7</f>
        <v>0</v>
      </c>
      <c r="AE29" s="158">
        <f>AD29</f>
        <v>0</v>
      </c>
      <c r="AF29" s="159">
        <f>Bieu_4_2021!AF28/Bieu_4_2021_IN!$C$7</f>
        <v>0</v>
      </c>
      <c r="AG29" s="158">
        <f>AF29</f>
        <v>0</v>
      </c>
      <c r="AH29" s="159">
        <f>Bieu_4_2021!AH28/Bieu_4_2021_IN!$C$7</f>
        <v>0</v>
      </c>
      <c r="AI29" s="158">
        <f>AH29</f>
        <v>0</v>
      </c>
      <c r="AJ29" s="159">
        <f>Bieu_4_2021!AJ28/Bieu_4_2021_IN!$C$7</f>
        <v>0</v>
      </c>
      <c r="AK29" s="158">
        <f>AJ29</f>
        <v>0</v>
      </c>
      <c r="AL29" s="159">
        <f>Bieu_4_2021!AL28/Bieu_4_2021_IN!$C$7</f>
        <v>0</v>
      </c>
      <c r="AM29" s="158">
        <f>AL29</f>
        <v>0</v>
      </c>
      <c r="AN29" s="159">
        <f>Bieu_4_2021!AN28/Bieu_4_2021_IN!$C$7</f>
        <v>0</v>
      </c>
      <c r="AO29" s="158">
        <f>AN29</f>
        <v>0</v>
      </c>
      <c r="AP29" s="159">
        <f>Bieu_4_2021!AP28/Bieu_4_2021_IN!$C$7</f>
        <v>0</v>
      </c>
      <c r="AQ29" s="158">
        <f>AP29</f>
        <v>0</v>
      </c>
      <c r="AR29" s="159">
        <f>Bieu_4_2021!AR28/Bieu_4_2021_IN!$C$7</f>
        <v>0</v>
      </c>
      <c r="AS29" s="158">
        <f>AR29</f>
        <v>0</v>
      </c>
      <c r="AT29" s="159">
        <f>Bieu_4_2021!AT28/Bieu_4_2021_IN!$C$7</f>
        <v>0</v>
      </c>
      <c r="AU29" s="158">
        <f>AT29</f>
        <v>0</v>
      </c>
      <c r="AV29" s="159">
        <f>Bieu_4_2021!AV28/Bieu_4_2021_IN!$C$7</f>
        <v>0</v>
      </c>
      <c r="AW29" s="158">
        <f>AV29</f>
        <v>0</v>
      </c>
      <c r="AX29" s="159">
        <f>Bieu_4_2021!AX28/Bieu_4_2021_IN!$C$7</f>
        <v>0</v>
      </c>
      <c r="AY29" s="158">
        <f t="shared" si="6"/>
        <v>0</v>
      </c>
    </row>
    <row r="30" spans="1:51" ht="13.5" customHeight="1">
      <c r="A30" s="108" t="s">
        <v>20</v>
      </c>
      <c r="B30" s="108" t="s">
        <v>151</v>
      </c>
      <c r="C30" s="158">
        <f>SUMIF($F$9:$AY$9,"SBC",$F30:$AY30)</f>
        <v>5196.577028</v>
      </c>
      <c r="D30" s="158">
        <f t="shared" si="1"/>
        <v>5196.577028</v>
      </c>
      <c r="E30" s="158">
        <f t="shared" si="2"/>
        <v>0</v>
      </c>
      <c r="F30" s="159">
        <f>Bieu_4_2021!F29/Bieu_4_2021_IN!$C$7</f>
        <v>1616.947597</v>
      </c>
      <c r="G30" s="158">
        <f t="shared" si="3"/>
        <v>1616.947597</v>
      </c>
      <c r="H30" s="159">
        <f>Bieu_4_2021!H29/Bieu_4_2021_IN!$C$7</f>
        <v>1706.608431</v>
      </c>
      <c r="I30" s="158">
        <f t="shared" si="4"/>
        <v>1706.608431</v>
      </c>
      <c r="J30" s="159">
        <f>Bieu_4_2021!J29/Bieu_4_2021_IN!$C$7</f>
        <v>1873.021</v>
      </c>
      <c r="K30" s="158">
        <f t="shared" si="5"/>
        <v>1873.021</v>
      </c>
      <c r="L30" s="159">
        <f>Bieu_4_2021!L29/Bieu_4_2021_IN!$C$7</f>
        <v>0</v>
      </c>
      <c r="M30" s="158">
        <f>L30</f>
        <v>0</v>
      </c>
      <c r="N30" s="159">
        <f>Bieu_4_2021!N29/Bieu_4_2021_IN!$C$7</f>
        <v>0</v>
      </c>
      <c r="O30" s="158">
        <f>N30</f>
        <v>0</v>
      </c>
      <c r="P30" s="159">
        <f>Bieu_4_2021!P29/Bieu_4_2021_IN!$C$7</f>
        <v>0</v>
      </c>
      <c r="Q30" s="158">
        <f>P30</f>
        <v>0</v>
      </c>
      <c r="R30" s="159">
        <f>Bieu_4_2021!R29/Bieu_4_2021_IN!$C$7</f>
        <v>0</v>
      </c>
      <c r="S30" s="158">
        <f>R30</f>
        <v>0</v>
      </c>
      <c r="T30" s="159">
        <f>Bieu_4_2021!T29/Bieu_4_2021_IN!$C$7</f>
        <v>0</v>
      </c>
      <c r="U30" s="158">
        <f>T30</f>
        <v>0</v>
      </c>
      <c r="V30" s="159">
        <f>Bieu_4_2021!V29/Bieu_4_2021_IN!$C$7</f>
        <v>0</v>
      </c>
      <c r="W30" s="158">
        <f>V30</f>
        <v>0</v>
      </c>
      <c r="X30" s="159">
        <f>Bieu_4_2021!X29/Bieu_4_2021_IN!$C$7</f>
        <v>0</v>
      </c>
      <c r="Y30" s="158">
        <f>X30</f>
        <v>0</v>
      </c>
      <c r="Z30" s="159">
        <f>Bieu_4_2021!Z29/Bieu_4_2021_IN!$C$7</f>
        <v>0</v>
      </c>
      <c r="AA30" s="158">
        <f>Z30</f>
        <v>0</v>
      </c>
      <c r="AB30" s="159">
        <f>Bieu_4_2021!AB29/Bieu_4_2021_IN!$C$7</f>
        <v>0</v>
      </c>
      <c r="AC30" s="158">
        <f>AB30</f>
        <v>0</v>
      </c>
      <c r="AD30" s="159">
        <f>Bieu_4_2021!AD29/Bieu_4_2021_IN!$C$7</f>
        <v>0</v>
      </c>
      <c r="AE30" s="158">
        <f>AD30</f>
        <v>0</v>
      </c>
      <c r="AF30" s="159">
        <f>Bieu_4_2021!AF29/Bieu_4_2021_IN!$C$7</f>
        <v>0</v>
      </c>
      <c r="AG30" s="158">
        <f>AF30</f>
        <v>0</v>
      </c>
      <c r="AH30" s="159">
        <f>Bieu_4_2021!AH29/Bieu_4_2021_IN!$C$7</f>
        <v>0</v>
      </c>
      <c r="AI30" s="158">
        <f>AH30</f>
        <v>0</v>
      </c>
      <c r="AJ30" s="159">
        <f>Bieu_4_2021!AJ29/Bieu_4_2021_IN!$C$7</f>
        <v>0</v>
      </c>
      <c r="AK30" s="158">
        <f>AJ30</f>
        <v>0</v>
      </c>
      <c r="AL30" s="159">
        <f>Bieu_4_2021!AL29/Bieu_4_2021_IN!$C$7</f>
        <v>0</v>
      </c>
      <c r="AM30" s="158">
        <f>AL30</f>
        <v>0</v>
      </c>
      <c r="AN30" s="159">
        <f>Bieu_4_2021!AN29/Bieu_4_2021_IN!$C$7</f>
        <v>0</v>
      </c>
      <c r="AO30" s="158">
        <f>AN30</f>
        <v>0</v>
      </c>
      <c r="AP30" s="159">
        <f>Bieu_4_2021!AP29/Bieu_4_2021_IN!$C$7</f>
        <v>0</v>
      </c>
      <c r="AQ30" s="158">
        <f>AP30</f>
        <v>0</v>
      </c>
      <c r="AR30" s="159">
        <f>Bieu_4_2021!AR29/Bieu_4_2021_IN!$C$7</f>
        <v>0</v>
      </c>
      <c r="AS30" s="158">
        <f>AR30</f>
        <v>0</v>
      </c>
      <c r="AT30" s="159">
        <f>Bieu_4_2021!AT29/Bieu_4_2021_IN!$C$7</f>
        <v>0</v>
      </c>
      <c r="AU30" s="158">
        <f>AT30</f>
        <v>0</v>
      </c>
      <c r="AV30" s="159">
        <f>Bieu_4_2021!AV29/Bieu_4_2021_IN!$C$7</f>
        <v>0</v>
      </c>
      <c r="AW30" s="158">
        <f>AV30</f>
        <v>0</v>
      </c>
      <c r="AX30" s="159">
        <f>Bieu_4_2021!AX29/Bieu_4_2021_IN!$C$7</f>
        <v>0</v>
      </c>
      <c r="AY30" s="158">
        <f t="shared" si="6"/>
        <v>0</v>
      </c>
    </row>
    <row r="31" spans="1:51" ht="13.5" customHeight="1">
      <c r="A31" s="107">
        <v>2</v>
      </c>
      <c r="B31" s="107" t="s">
        <v>154</v>
      </c>
      <c r="C31" s="157">
        <f>SUM(C32:C33)</f>
        <v>7161.11</v>
      </c>
      <c r="D31" s="157">
        <f aca="true" t="shared" si="14" ref="D31:AY31">SUM(D32:D33)</f>
        <v>7161.11</v>
      </c>
      <c r="E31" s="157">
        <f t="shared" si="14"/>
        <v>0</v>
      </c>
      <c r="F31" s="157">
        <f t="shared" si="14"/>
        <v>0</v>
      </c>
      <c r="G31" s="157">
        <f t="shared" si="14"/>
        <v>0</v>
      </c>
      <c r="H31" s="157">
        <f t="shared" si="14"/>
        <v>0</v>
      </c>
      <c r="I31" s="157">
        <f t="shared" si="14"/>
        <v>0</v>
      </c>
      <c r="J31" s="157">
        <f t="shared" si="14"/>
        <v>0</v>
      </c>
      <c r="K31" s="157">
        <f t="shared" si="14"/>
        <v>0</v>
      </c>
      <c r="L31" s="157">
        <f t="shared" si="14"/>
        <v>0</v>
      </c>
      <c r="M31" s="157">
        <f t="shared" si="14"/>
        <v>0</v>
      </c>
      <c r="N31" s="157">
        <f t="shared" si="14"/>
        <v>0</v>
      </c>
      <c r="O31" s="157">
        <f t="shared" si="14"/>
        <v>0</v>
      </c>
      <c r="P31" s="157">
        <f t="shared" si="14"/>
        <v>0</v>
      </c>
      <c r="Q31" s="157">
        <f t="shared" si="14"/>
        <v>0</v>
      </c>
      <c r="R31" s="157">
        <f t="shared" si="14"/>
        <v>0</v>
      </c>
      <c r="S31" s="157">
        <f t="shared" si="14"/>
        <v>0</v>
      </c>
      <c r="T31" s="157">
        <f t="shared" si="14"/>
        <v>0</v>
      </c>
      <c r="U31" s="157">
        <f t="shared" si="14"/>
        <v>0</v>
      </c>
      <c r="V31" s="157">
        <f t="shared" si="14"/>
        <v>0</v>
      </c>
      <c r="W31" s="157">
        <f t="shared" si="14"/>
        <v>0</v>
      </c>
      <c r="X31" s="157">
        <f t="shared" si="14"/>
        <v>0</v>
      </c>
      <c r="Y31" s="157">
        <f t="shared" si="14"/>
        <v>0</v>
      </c>
      <c r="Z31" s="157">
        <f t="shared" si="14"/>
        <v>0</v>
      </c>
      <c r="AA31" s="157">
        <f t="shared" si="14"/>
        <v>0</v>
      </c>
      <c r="AB31" s="157">
        <f t="shared" si="14"/>
        <v>0</v>
      </c>
      <c r="AC31" s="157">
        <f t="shared" si="14"/>
        <v>0</v>
      </c>
      <c r="AD31" s="157">
        <f t="shared" si="14"/>
        <v>0</v>
      </c>
      <c r="AE31" s="157">
        <f t="shared" si="14"/>
        <v>0</v>
      </c>
      <c r="AF31" s="157">
        <f t="shared" si="14"/>
        <v>0</v>
      </c>
      <c r="AG31" s="157">
        <f t="shared" si="14"/>
        <v>0</v>
      </c>
      <c r="AH31" s="157">
        <f t="shared" si="14"/>
        <v>0</v>
      </c>
      <c r="AI31" s="157">
        <f t="shared" si="14"/>
        <v>0</v>
      </c>
      <c r="AJ31" s="157">
        <f t="shared" si="14"/>
        <v>7161.11</v>
      </c>
      <c r="AK31" s="157">
        <f t="shared" si="14"/>
        <v>7161.11</v>
      </c>
      <c r="AL31" s="157">
        <f t="shared" si="14"/>
        <v>0</v>
      </c>
      <c r="AM31" s="157">
        <f t="shared" si="14"/>
        <v>0</v>
      </c>
      <c r="AN31" s="157">
        <f t="shared" si="14"/>
        <v>0</v>
      </c>
      <c r="AO31" s="157">
        <f t="shared" si="14"/>
        <v>0</v>
      </c>
      <c r="AP31" s="157">
        <f t="shared" si="14"/>
        <v>0</v>
      </c>
      <c r="AQ31" s="157">
        <f t="shared" si="14"/>
        <v>0</v>
      </c>
      <c r="AR31" s="157">
        <f t="shared" si="14"/>
        <v>0</v>
      </c>
      <c r="AS31" s="157">
        <f t="shared" si="14"/>
        <v>0</v>
      </c>
      <c r="AT31" s="157">
        <f t="shared" si="14"/>
        <v>0</v>
      </c>
      <c r="AU31" s="157">
        <f t="shared" si="14"/>
        <v>0</v>
      </c>
      <c r="AV31" s="157">
        <f t="shared" si="14"/>
        <v>0</v>
      </c>
      <c r="AW31" s="157">
        <f t="shared" si="14"/>
        <v>0</v>
      </c>
      <c r="AX31" s="157">
        <f t="shared" si="14"/>
        <v>0</v>
      </c>
      <c r="AY31" s="157">
        <f t="shared" si="14"/>
        <v>0</v>
      </c>
    </row>
    <row r="32" spans="1:51" ht="13.5" customHeight="1">
      <c r="A32" s="108" t="s">
        <v>22</v>
      </c>
      <c r="B32" s="108" t="s">
        <v>149</v>
      </c>
      <c r="C32" s="163">
        <f>SUMIF($F$9:$AY$9,"SBC",$F32:$AY32)</f>
        <v>7161.11</v>
      </c>
      <c r="D32" s="158">
        <f t="shared" si="1"/>
        <v>7161.11</v>
      </c>
      <c r="E32" s="158">
        <f t="shared" si="2"/>
        <v>0</v>
      </c>
      <c r="F32" s="159">
        <f>Bieu_4_2021!F31/Bieu_4_2021_IN!$C$7</f>
        <v>0</v>
      </c>
      <c r="G32" s="158">
        <f t="shared" si="3"/>
        <v>0</v>
      </c>
      <c r="H32" s="159">
        <f>Bieu_4_2021!H31/Bieu_4_2021_IN!$C$7</f>
        <v>0</v>
      </c>
      <c r="I32" s="158">
        <f t="shared" si="4"/>
        <v>0</v>
      </c>
      <c r="J32" s="159">
        <f>Bieu_4_2021!J31/Bieu_4_2021_IN!$C$7</f>
        <v>0</v>
      </c>
      <c r="K32" s="158">
        <f t="shared" si="5"/>
        <v>0</v>
      </c>
      <c r="L32" s="159">
        <f>Bieu_4_2021!L31/Bieu_4_2021_IN!$C$7</f>
        <v>0</v>
      </c>
      <c r="M32" s="158">
        <f>L32</f>
        <v>0</v>
      </c>
      <c r="N32" s="159">
        <f>Bieu_4_2021!N31/Bieu_4_2021_IN!$C$7</f>
        <v>0</v>
      </c>
      <c r="O32" s="158">
        <f>N32</f>
        <v>0</v>
      </c>
      <c r="P32" s="159">
        <f>Bieu_4_2021!P31/Bieu_4_2021_IN!$C$7</f>
        <v>0</v>
      </c>
      <c r="Q32" s="158">
        <f>P32</f>
        <v>0</v>
      </c>
      <c r="R32" s="159">
        <f>Bieu_4_2021!R31/Bieu_4_2021_IN!$C$7</f>
        <v>0</v>
      </c>
      <c r="S32" s="158">
        <f>R32</f>
        <v>0</v>
      </c>
      <c r="T32" s="159">
        <f>Bieu_4_2021!T31/Bieu_4_2021_IN!$C$7</f>
        <v>0</v>
      </c>
      <c r="U32" s="158">
        <f>T32</f>
        <v>0</v>
      </c>
      <c r="V32" s="159">
        <f>Bieu_4_2021!V31/Bieu_4_2021_IN!$C$7</f>
        <v>0</v>
      </c>
      <c r="W32" s="158">
        <f>V32</f>
        <v>0</v>
      </c>
      <c r="X32" s="159">
        <f>Bieu_4_2021!X31/Bieu_4_2021_IN!$C$7</f>
        <v>0</v>
      </c>
      <c r="Y32" s="158">
        <f>X32</f>
        <v>0</v>
      </c>
      <c r="Z32" s="159">
        <f>Bieu_4_2021!Z31/Bieu_4_2021_IN!$C$7</f>
        <v>0</v>
      </c>
      <c r="AA32" s="158">
        <f>Z32</f>
        <v>0</v>
      </c>
      <c r="AB32" s="159">
        <f>Bieu_4_2021!AB31/Bieu_4_2021_IN!$C$7</f>
        <v>0</v>
      </c>
      <c r="AC32" s="158">
        <f>AB32</f>
        <v>0</v>
      </c>
      <c r="AD32" s="159">
        <f>Bieu_4_2021!AD31/Bieu_4_2021_IN!$C$7</f>
        <v>0</v>
      </c>
      <c r="AE32" s="158">
        <f>AD32</f>
        <v>0</v>
      </c>
      <c r="AF32" s="159">
        <f>Bieu_4_2021!AF31/Bieu_4_2021_IN!$C$7</f>
        <v>0</v>
      </c>
      <c r="AG32" s="158">
        <f>AF32</f>
        <v>0</v>
      </c>
      <c r="AH32" s="159">
        <f>Bieu_4_2021!AH31/Bieu_4_2021_IN!$C$7</f>
        <v>0</v>
      </c>
      <c r="AI32" s="158">
        <f>AH32</f>
        <v>0</v>
      </c>
      <c r="AJ32" s="159">
        <f>Bieu_4_2021!AJ31/Bieu_4_2021_IN!$C$7</f>
        <v>7161.11</v>
      </c>
      <c r="AK32" s="158">
        <f>AJ32</f>
        <v>7161.11</v>
      </c>
      <c r="AL32" s="159">
        <f>Bieu_4_2021!AL31/Bieu_4_2021_IN!$C$7</f>
        <v>0</v>
      </c>
      <c r="AM32" s="158">
        <f>AL32</f>
        <v>0</v>
      </c>
      <c r="AN32" s="159">
        <f>Bieu_4_2021!AN31/Bieu_4_2021_IN!$C$7</f>
        <v>0</v>
      </c>
      <c r="AO32" s="158">
        <f>AN32</f>
        <v>0</v>
      </c>
      <c r="AP32" s="159">
        <f>Bieu_4_2021!AP31/Bieu_4_2021_IN!$C$7</f>
        <v>0</v>
      </c>
      <c r="AQ32" s="158">
        <f>AP32</f>
        <v>0</v>
      </c>
      <c r="AR32" s="159">
        <f>Bieu_4_2021!AR31/Bieu_4_2021_IN!$C$7</f>
        <v>0</v>
      </c>
      <c r="AS32" s="158">
        <f>AR32</f>
        <v>0</v>
      </c>
      <c r="AT32" s="159">
        <f>Bieu_4_2021!AT31/Bieu_4_2021_IN!$C$7</f>
        <v>0</v>
      </c>
      <c r="AU32" s="158">
        <f>AT32</f>
        <v>0</v>
      </c>
      <c r="AV32" s="159">
        <f>Bieu_4_2021!AV31/Bieu_4_2021_IN!$C$7</f>
        <v>0</v>
      </c>
      <c r="AW32" s="158">
        <f>AV32</f>
        <v>0</v>
      </c>
      <c r="AX32" s="159">
        <f>Bieu_4_2021!AX31/Bieu_4_2021_IN!$C$7</f>
        <v>0</v>
      </c>
      <c r="AY32" s="158">
        <f t="shared" si="6"/>
        <v>0</v>
      </c>
    </row>
    <row r="33" spans="1:51" ht="13.5" customHeight="1">
      <c r="A33" s="108" t="s">
        <v>27</v>
      </c>
      <c r="B33" s="108" t="s">
        <v>11</v>
      </c>
      <c r="C33" s="158">
        <f>SUMIF($F$9:$AY$9,"SBC",$F33:$AY33)</f>
        <v>0</v>
      </c>
      <c r="D33" s="158">
        <f t="shared" si="1"/>
        <v>0</v>
      </c>
      <c r="E33" s="158">
        <f t="shared" si="2"/>
        <v>0</v>
      </c>
      <c r="F33" s="159">
        <f>Bieu_4_2021!F32/Bieu_4_2021_IN!$C$7</f>
        <v>0</v>
      </c>
      <c r="G33" s="158">
        <f t="shared" si="3"/>
        <v>0</v>
      </c>
      <c r="H33" s="159">
        <f>Bieu_4_2021!H32/Bieu_4_2021_IN!$C$7</f>
        <v>0</v>
      </c>
      <c r="I33" s="158">
        <f t="shared" si="4"/>
        <v>0</v>
      </c>
      <c r="J33" s="159">
        <f>Bieu_4_2021!J32/Bieu_4_2021_IN!$C$7</f>
        <v>0</v>
      </c>
      <c r="K33" s="158">
        <f t="shared" si="5"/>
        <v>0</v>
      </c>
      <c r="L33" s="159">
        <f>Bieu_4_2021!L32/Bieu_4_2021_IN!$C$7</f>
        <v>0</v>
      </c>
      <c r="M33" s="158">
        <f>L33</f>
        <v>0</v>
      </c>
      <c r="N33" s="159">
        <f>Bieu_4_2021!N32/Bieu_4_2021_IN!$C$7</f>
        <v>0</v>
      </c>
      <c r="O33" s="158">
        <f>N33</f>
        <v>0</v>
      </c>
      <c r="P33" s="159">
        <f>Bieu_4_2021!P32/Bieu_4_2021_IN!$C$7</f>
        <v>0</v>
      </c>
      <c r="Q33" s="158">
        <f>P33</f>
        <v>0</v>
      </c>
      <c r="R33" s="159">
        <f>Bieu_4_2021!R32/Bieu_4_2021_IN!$C$7</f>
        <v>0</v>
      </c>
      <c r="S33" s="158">
        <f>R33</f>
        <v>0</v>
      </c>
      <c r="T33" s="159">
        <f>Bieu_4_2021!T32/Bieu_4_2021_IN!$C$7</f>
        <v>0</v>
      </c>
      <c r="U33" s="158">
        <f>T33</f>
        <v>0</v>
      </c>
      <c r="V33" s="159">
        <f>Bieu_4_2021!V32/Bieu_4_2021_IN!$C$7</f>
        <v>0</v>
      </c>
      <c r="W33" s="158">
        <f>V33</f>
        <v>0</v>
      </c>
      <c r="X33" s="159">
        <f>Bieu_4_2021!X32/Bieu_4_2021_IN!$C$7</f>
        <v>0</v>
      </c>
      <c r="Y33" s="158">
        <f>X33</f>
        <v>0</v>
      </c>
      <c r="Z33" s="159">
        <f>Bieu_4_2021!Z32/Bieu_4_2021_IN!$C$7</f>
        <v>0</v>
      </c>
      <c r="AA33" s="158">
        <f>Z33</f>
        <v>0</v>
      </c>
      <c r="AB33" s="159">
        <f>Bieu_4_2021!AB32/Bieu_4_2021_IN!$C$7</f>
        <v>0</v>
      </c>
      <c r="AC33" s="158">
        <f>AB33</f>
        <v>0</v>
      </c>
      <c r="AD33" s="159">
        <f>Bieu_4_2021!AD32/Bieu_4_2021_IN!$C$7</f>
        <v>0</v>
      </c>
      <c r="AE33" s="158">
        <f>AD33</f>
        <v>0</v>
      </c>
      <c r="AF33" s="159">
        <f>Bieu_4_2021!AF32/Bieu_4_2021_IN!$C$7</f>
        <v>0</v>
      </c>
      <c r="AG33" s="158">
        <f>AF33</f>
        <v>0</v>
      </c>
      <c r="AH33" s="159">
        <f>Bieu_4_2021!AH32/Bieu_4_2021_IN!$C$7</f>
        <v>0</v>
      </c>
      <c r="AI33" s="158">
        <f>AH33</f>
        <v>0</v>
      </c>
      <c r="AJ33" s="159">
        <f>Bieu_4_2021!AJ32/Bieu_4_2021_IN!$C$7</f>
        <v>0</v>
      </c>
      <c r="AK33" s="158">
        <f>AJ33</f>
        <v>0</v>
      </c>
      <c r="AL33" s="159">
        <f>Bieu_4_2021!AL32/Bieu_4_2021_IN!$C$7</f>
        <v>0</v>
      </c>
      <c r="AM33" s="158">
        <f>AL33</f>
        <v>0</v>
      </c>
      <c r="AN33" s="159">
        <f>Bieu_4_2021!AN32/Bieu_4_2021_IN!$C$7</f>
        <v>0</v>
      </c>
      <c r="AO33" s="158">
        <f>AN33</f>
        <v>0</v>
      </c>
      <c r="AP33" s="159">
        <f>Bieu_4_2021!AP32/Bieu_4_2021_IN!$C$7</f>
        <v>0</v>
      </c>
      <c r="AQ33" s="158">
        <f>AP33</f>
        <v>0</v>
      </c>
      <c r="AR33" s="159">
        <f>Bieu_4_2021!AR32/Bieu_4_2021_IN!$C$7</f>
        <v>0</v>
      </c>
      <c r="AS33" s="158">
        <f>AR33</f>
        <v>0</v>
      </c>
      <c r="AT33" s="159">
        <f>Bieu_4_2021!AT32/Bieu_4_2021_IN!$C$7</f>
        <v>0</v>
      </c>
      <c r="AU33" s="158">
        <f>AT33</f>
        <v>0</v>
      </c>
      <c r="AV33" s="159">
        <f>Bieu_4_2021!AV32/Bieu_4_2021_IN!$C$7</f>
        <v>0</v>
      </c>
      <c r="AW33" s="158">
        <f>AV33</f>
        <v>0</v>
      </c>
      <c r="AX33" s="159">
        <f>Bieu_4_2021!AX32/Bieu_4_2021_IN!$C$7</f>
        <v>0</v>
      </c>
      <c r="AY33" s="158">
        <f t="shared" si="6"/>
        <v>0</v>
      </c>
    </row>
    <row r="34" spans="1:51" ht="13.5" customHeight="1">
      <c r="A34" s="107">
        <v>3</v>
      </c>
      <c r="B34" s="107" t="s">
        <v>155</v>
      </c>
      <c r="C34" s="157">
        <f>SUM(C35:C36)</f>
        <v>166499.49232299998</v>
      </c>
      <c r="D34" s="157">
        <f aca="true" t="shared" si="15" ref="D34:AY34">SUM(D35:D36)</f>
        <v>166499.49232299998</v>
      </c>
      <c r="E34" s="157">
        <f t="shared" si="15"/>
        <v>0</v>
      </c>
      <c r="F34" s="157">
        <f t="shared" si="15"/>
        <v>1081.576425</v>
      </c>
      <c r="G34" s="157">
        <f t="shared" si="15"/>
        <v>1081.576425</v>
      </c>
      <c r="H34" s="157">
        <f t="shared" si="15"/>
        <v>0</v>
      </c>
      <c r="I34" s="157">
        <f t="shared" si="15"/>
        <v>0</v>
      </c>
      <c r="J34" s="157">
        <f t="shared" si="15"/>
        <v>0</v>
      </c>
      <c r="K34" s="157">
        <f t="shared" si="15"/>
        <v>0</v>
      </c>
      <c r="L34" s="157">
        <f t="shared" si="15"/>
        <v>4907.533</v>
      </c>
      <c r="M34" s="157">
        <f t="shared" si="15"/>
        <v>4907.533</v>
      </c>
      <c r="N34" s="157">
        <f t="shared" si="15"/>
        <v>3433.261</v>
      </c>
      <c r="O34" s="157">
        <f t="shared" si="15"/>
        <v>3433.261</v>
      </c>
      <c r="P34" s="157">
        <f t="shared" si="15"/>
        <v>9404.273352</v>
      </c>
      <c r="Q34" s="157">
        <f t="shared" si="15"/>
        <v>9404.273352</v>
      </c>
      <c r="R34" s="157">
        <f t="shared" si="15"/>
        <v>5096.158843</v>
      </c>
      <c r="S34" s="157">
        <f t="shared" si="15"/>
        <v>5096.158843</v>
      </c>
      <c r="T34" s="157">
        <f t="shared" si="15"/>
        <v>10319.428308</v>
      </c>
      <c r="U34" s="157">
        <f t="shared" si="15"/>
        <v>10319.428308</v>
      </c>
      <c r="V34" s="157">
        <f t="shared" si="15"/>
        <v>672</v>
      </c>
      <c r="W34" s="157">
        <f t="shared" si="15"/>
        <v>672</v>
      </c>
      <c r="X34" s="157">
        <f t="shared" si="15"/>
        <v>920.265</v>
      </c>
      <c r="Y34" s="157">
        <f t="shared" si="15"/>
        <v>920.265</v>
      </c>
      <c r="Z34" s="157">
        <f t="shared" si="15"/>
        <v>1414.9</v>
      </c>
      <c r="AA34" s="157">
        <f t="shared" si="15"/>
        <v>1414.9</v>
      </c>
      <c r="AB34" s="157">
        <f t="shared" si="15"/>
        <v>1822.321</v>
      </c>
      <c r="AC34" s="157">
        <f t="shared" si="15"/>
        <v>1822.321</v>
      </c>
      <c r="AD34" s="157">
        <f t="shared" si="15"/>
        <v>4851.959588</v>
      </c>
      <c r="AE34" s="157">
        <f t="shared" si="15"/>
        <v>4851.959588</v>
      </c>
      <c r="AF34" s="157">
        <f t="shared" si="15"/>
        <v>25662.281147</v>
      </c>
      <c r="AG34" s="157">
        <f t="shared" si="15"/>
        <v>25662.281147</v>
      </c>
      <c r="AH34" s="157">
        <f t="shared" si="15"/>
        <v>0</v>
      </c>
      <c r="AI34" s="157">
        <f t="shared" si="15"/>
        <v>0</v>
      </c>
      <c r="AJ34" s="157">
        <f t="shared" si="15"/>
        <v>0</v>
      </c>
      <c r="AK34" s="157">
        <f t="shared" si="15"/>
        <v>0</v>
      </c>
      <c r="AL34" s="157">
        <f t="shared" si="15"/>
        <v>2210.049176</v>
      </c>
      <c r="AM34" s="157">
        <f t="shared" si="15"/>
        <v>2210.049176</v>
      </c>
      <c r="AN34" s="157">
        <f t="shared" si="15"/>
        <v>16027.384</v>
      </c>
      <c r="AO34" s="157">
        <f t="shared" si="15"/>
        <v>16027.384</v>
      </c>
      <c r="AP34" s="157">
        <f t="shared" si="15"/>
        <v>16545.8662</v>
      </c>
      <c r="AQ34" s="157">
        <f t="shared" si="15"/>
        <v>16545.8662</v>
      </c>
      <c r="AR34" s="157">
        <f t="shared" si="15"/>
        <v>14464.192588</v>
      </c>
      <c r="AS34" s="157">
        <f t="shared" si="15"/>
        <v>14464.192588</v>
      </c>
      <c r="AT34" s="157">
        <f t="shared" si="15"/>
        <v>15759.912608</v>
      </c>
      <c r="AU34" s="157">
        <f t="shared" si="15"/>
        <v>15759.912608</v>
      </c>
      <c r="AV34" s="157">
        <f t="shared" si="15"/>
        <v>16358.3865</v>
      </c>
      <c r="AW34" s="157">
        <f t="shared" si="15"/>
        <v>16358.3865</v>
      </c>
      <c r="AX34" s="157">
        <f t="shared" si="15"/>
        <v>15547.743588</v>
      </c>
      <c r="AY34" s="157">
        <f t="shared" si="15"/>
        <v>15547.743588</v>
      </c>
    </row>
    <row r="35" spans="1:51" ht="13.5" customHeight="1">
      <c r="A35" s="108" t="s">
        <v>32</v>
      </c>
      <c r="B35" s="108" t="s">
        <v>149</v>
      </c>
      <c r="C35" s="158">
        <f>SUMIF($F$9:$AY$9,"SBC",$F35:$AY35)</f>
        <v>130384.67565099998</v>
      </c>
      <c r="D35" s="158">
        <f t="shared" si="1"/>
        <v>130384.67565099998</v>
      </c>
      <c r="E35" s="158">
        <f t="shared" si="2"/>
        <v>0</v>
      </c>
      <c r="F35" s="159">
        <f>Bieu_4_2021!F34/Bieu_4_2021_IN!$C$7</f>
        <v>0</v>
      </c>
      <c r="G35" s="158">
        <f t="shared" si="3"/>
        <v>0</v>
      </c>
      <c r="H35" s="159">
        <f>Bieu_4_2021!H34/Bieu_4_2021_IN!$C$7</f>
        <v>0</v>
      </c>
      <c r="I35" s="158">
        <f t="shared" si="4"/>
        <v>0</v>
      </c>
      <c r="J35" s="159">
        <f>Bieu_4_2021!J34/Bieu_4_2021_IN!$C$7</f>
        <v>0</v>
      </c>
      <c r="K35" s="158">
        <f t="shared" si="5"/>
        <v>0</v>
      </c>
      <c r="L35" s="159">
        <f>Bieu_4_2021!L34/Bieu_4_2021_IN!$C$7</f>
        <v>0</v>
      </c>
      <c r="M35" s="158">
        <f aca="true" t="shared" si="16" ref="M35:M54">L35</f>
        <v>0</v>
      </c>
      <c r="N35" s="159">
        <f>Bieu_4_2021!N34/Bieu_4_2021_IN!$C$7</f>
        <v>688.561</v>
      </c>
      <c r="O35" s="158">
        <f aca="true" t="shared" si="17" ref="O35:O54">N35</f>
        <v>688.561</v>
      </c>
      <c r="P35" s="159">
        <f>Bieu_4_2021!P34/Bieu_4_2021_IN!$C$7</f>
        <v>8692.073352</v>
      </c>
      <c r="Q35" s="158">
        <f aca="true" t="shared" si="18" ref="Q35:Q54">P35</f>
        <v>8692.073352</v>
      </c>
      <c r="R35" s="159">
        <f>Bieu_4_2021!R34/Bieu_4_2021_IN!$C$7</f>
        <v>4027.918843</v>
      </c>
      <c r="S35" s="158">
        <f aca="true" t="shared" si="19" ref="S35:S54">R35</f>
        <v>4027.918843</v>
      </c>
      <c r="T35" s="159">
        <f>Bieu_4_2021!T34/Bieu_4_2021_IN!$C$7</f>
        <v>10021.705308</v>
      </c>
      <c r="U35" s="158">
        <f aca="true" t="shared" si="20" ref="U35:U54">T35</f>
        <v>10021.705308</v>
      </c>
      <c r="V35" s="159">
        <f>Bieu_4_2021!V34/Bieu_4_2021_IN!$C$7</f>
        <v>0</v>
      </c>
      <c r="W35" s="158">
        <f aca="true" t="shared" si="21" ref="W35:W54">V35</f>
        <v>0</v>
      </c>
      <c r="X35" s="159">
        <f>Bieu_4_2021!X34/Bieu_4_2021_IN!$C$7</f>
        <v>0</v>
      </c>
      <c r="Y35" s="158">
        <f aca="true" t="shared" si="22" ref="Y35:Y54">X35</f>
        <v>0</v>
      </c>
      <c r="Z35" s="159">
        <f>Bieu_4_2021!Z34/Bieu_4_2021_IN!$C$7</f>
        <v>1126.432</v>
      </c>
      <c r="AA35" s="158">
        <f aca="true" t="shared" si="23" ref="AA35:AA54">Z35</f>
        <v>1126.432</v>
      </c>
      <c r="AB35" s="159">
        <f>Bieu_4_2021!AB34/Bieu_4_2021_IN!$C$7</f>
        <v>1448.136</v>
      </c>
      <c r="AC35" s="158">
        <f aca="true" t="shared" si="24" ref="AC35:AC54">AB35</f>
        <v>1448.136</v>
      </c>
      <c r="AD35" s="159">
        <f>Bieu_4_2021!AD34/Bieu_4_2021_IN!$C$7</f>
        <v>2463.012588</v>
      </c>
      <c r="AE35" s="158">
        <f aca="true" t="shared" si="25" ref="AE35:AE54">AD35</f>
        <v>2463.012588</v>
      </c>
      <c r="AF35" s="159">
        <f>Bieu_4_2021!AF34/Bieu_4_2021_IN!$C$7</f>
        <v>12047.8474</v>
      </c>
      <c r="AG35" s="158">
        <f aca="true" t="shared" si="26" ref="AG35:AG54">AF35</f>
        <v>12047.8474</v>
      </c>
      <c r="AH35" s="159">
        <f>Bieu_4_2021!AH34/Bieu_4_2021_IN!$C$7</f>
        <v>0</v>
      </c>
      <c r="AI35" s="158">
        <f aca="true" t="shared" si="27" ref="AI35:AI54">AH35</f>
        <v>0</v>
      </c>
      <c r="AJ35" s="159">
        <f>Bieu_4_2021!AJ34/Bieu_4_2021_IN!$C$7</f>
        <v>0</v>
      </c>
      <c r="AK35" s="158">
        <f aca="true" t="shared" si="28" ref="AK35:AK54">AJ35</f>
        <v>0</v>
      </c>
      <c r="AL35" s="159">
        <f>Bieu_4_2021!AL34/Bieu_4_2021_IN!$C$7</f>
        <v>1903.529176</v>
      </c>
      <c r="AM35" s="158">
        <f aca="true" t="shared" si="29" ref="AM35:AM54">AL35</f>
        <v>1903.529176</v>
      </c>
      <c r="AN35" s="159">
        <f>Bieu_4_2021!AN34/Bieu_4_2021_IN!$C$7</f>
        <v>15264.412</v>
      </c>
      <c r="AO35" s="158">
        <f aca="true" t="shared" si="30" ref="AO35:AO54">AN35</f>
        <v>15264.412</v>
      </c>
      <c r="AP35" s="159">
        <f>Bieu_4_2021!AP34/Bieu_4_2021_IN!$C$7</f>
        <v>13422.5542</v>
      </c>
      <c r="AQ35" s="158">
        <f aca="true" t="shared" si="31" ref="AQ35:AQ54">AP35</f>
        <v>13422.5542</v>
      </c>
      <c r="AR35" s="159">
        <f>Bieu_4_2021!AR34/Bieu_4_2021_IN!$C$7</f>
        <v>13709.432588</v>
      </c>
      <c r="AS35" s="158">
        <f aca="true" t="shared" si="32" ref="AS35:AS54">AR35</f>
        <v>13709.432588</v>
      </c>
      <c r="AT35" s="159">
        <f>Bieu_4_2021!AT34/Bieu_4_2021_IN!$C$7</f>
        <v>15002.413108</v>
      </c>
      <c r="AU35" s="158">
        <f aca="true" t="shared" si="33" ref="AU35:AU54">AT35</f>
        <v>15002.413108</v>
      </c>
      <c r="AV35" s="159">
        <f>Bieu_4_2021!AV34/Bieu_4_2021_IN!$C$7</f>
        <v>15605.4305</v>
      </c>
      <c r="AW35" s="158">
        <f aca="true" t="shared" si="34" ref="AW35:AW54">AV35</f>
        <v>15605.4305</v>
      </c>
      <c r="AX35" s="159">
        <f>Bieu_4_2021!AX34/Bieu_4_2021_IN!$C$7</f>
        <v>14961.217588</v>
      </c>
      <c r="AY35" s="158">
        <f t="shared" si="6"/>
        <v>14961.217588</v>
      </c>
    </row>
    <row r="36" spans="1:51" ht="13.5" customHeight="1">
      <c r="A36" s="110" t="s">
        <v>33</v>
      </c>
      <c r="B36" s="110" t="s">
        <v>11</v>
      </c>
      <c r="C36" s="160">
        <f>SUMIF($F$9:$AY$9,"SBC",$F36:$AY36)</f>
        <v>36114.816672</v>
      </c>
      <c r="D36" s="160">
        <f t="shared" si="1"/>
        <v>36114.816672</v>
      </c>
      <c r="E36" s="160">
        <f t="shared" si="2"/>
        <v>0</v>
      </c>
      <c r="F36" s="161">
        <f>Bieu_4_2021!F35/Bieu_4_2021_IN!$C$7</f>
        <v>1081.576425</v>
      </c>
      <c r="G36" s="160">
        <f t="shared" si="3"/>
        <v>1081.576425</v>
      </c>
      <c r="H36" s="161">
        <f>Bieu_4_2021!H35/Bieu_4_2021_IN!$C$7</f>
        <v>0</v>
      </c>
      <c r="I36" s="160">
        <f t="shared" si="4"/>
        <v>0</v>
      </c>
      <c r="J36" s="161">
        <f>Bieu_4_2021!J35/Bieu_4_2021_IN!$C$7</f>
        <v>0</v>
      </c>
      <c r="K36" s="160">
        <f t="shared" si="5"/>
        <v>0</v>
      </c>
      <c r="L36" s="161">
        <f>Bieu_4_2021!L35/Bieu_4_2021_IN!$C$7</f>
        <v>4907.533</v>
      </c>
      <c r="M36" s="160">
        <f t="shared" si="16"/>
        <v>4907.533</v>
      </c>
      <c r="N36" s="161">
        <f>Bieu_4_2021!N35/Bieu_4_2021_IN!$C$7</f>
        <v>2744.7</v>
      </c>
      <c r="O36" s="160">
        <f t="shared" si="17"/>
        <v>2744.7</v>
      </c>
      <c r="P36" s="161">
        <f>Bieu_4_2021!P35/Bieu_4_2021_IN!$C$7</f>
        <v>712.2</v>
      </c>
      <c r="Q36" s="160">
        <f t="shared" si="18"/>
        <v>712.2</v>
      </c>
      <c r="R36" s="161">
        <f>Bieu_4_2021!R35/Bieu_4_2021_IN!$C$7</f>
        <v>1068.24</v>
      </c>
      <c r="S36" s="160">
        <f t="shared" si="19"/>
        <v>1068.24</v>
      </c>
      <c r="T36" s="161">
        <f>Bieu_4_2021!T35/Bieu_4_2021_IN!$C$7</f>
        <v>297.723</v>
      </c>
      <c r="U36" s="160">
        <f t="shared" si="20"/>
        <v>297.723</v>
      </c>
      <c r="V36" s="161">
        <f>Bieu_4_2021!V35/Bieu_4_2021_IN!$C$7</f>
        <v>672</v>
      </c>
      <c r="W36" s="160">
        <f t="shared" si="21"/>
        <v>672</v>
      </c>
      <c r="X36" s="161">
        <f>Bieu_4_2021!X35/Bieu_4_2021_IN!$C$7</f>
        <v>920.265</v>
      </c>
      <c r="Y36" s="160">
        <f t="shared" si="22"/>
        <v>920.265</v>
      </c>
      <c r="Z36" s="161">
        <f>Bieu_4_2021!Z35/Bieu_4_2021_IN!$C$7</f>
        <v>288.468</v>
      </c>
      <c r="AA36" s="160">
        <f t="shared" si="23"/>
        <v>288.468</v>
      </c>
      <c r="AB36" s="161">
        <f>Bieu_4_2021!AB35/Bieu_4_2021_IN!$C$7</f>
        <v>374.185</v>
      </c>
      <c r="AC36" s="160">
        <f t="shared" si="24"/>
        <v>374.185</v>
      </c>
      <c r="AD36" s="161">
        <f>Bieu_4_2021!AD35/Bieu_4_2021_IN!$C$7</f>
        <v>2388.947</v>
      </c>
      <c r="AE36" s="160">
        <f t="shared" si="25"/>
        <v>2388.947</v>
      </c>
      <c r="AF36" s="161">
        <f>Bieu_4_2021!AF35/Bieu_4_2021_IN!$C$7</f>
        <v>13614.433747</v>
      </c>
      <c r="AG36" s="160">
        <f t="shared" si="26"/>
        <v>13614.433747</v>
      </c>
      <c r="AH36" s="161">
        <f>Bieu_4_2021!AH35/Bieu_4_2021_IN!$C$7</f>
        <v>0</v>
      </c>
      <c r="AI36" s="160">
        <f t="shared" si="27"/>
        <v>0</v>
      </c>
      <c r="AJ36" s="161">
        <f>Bieu_4_2021!AJ35/Bieu_4_2021_IN!$C$7</f>
        <v>0</v>
      </c>
      <c r="AK36" s="160">
        <f t="shared" si="28"/>
        <v>0</v>
      </c>
      <c r="AL36" s="161">
        <f>Bieu_4_2021!AL35/Bieu_4_2021_IN!$C$7</f>
        <v>306.52</v>
      </c>
      <c r="AM36" s="160">
        <f t="shared" si="29"/>
        <v>306.52</v>
      </c>
      <c r="AN36" s="161">
        <f>Bieu_4_2021!AN35/Bieu_4_2021_IN!$C$7</f>
        <v>762.972</v>
      </c>
      <c r="AO36" s="160">
        <f t="shared" si="30"/>
        <v>762.972</v>
      </c>
      <c r="AP36" s="161">
        <f>Bieu_4_2021!AP35/Bieu_4_2021_IN!$C$7</f>
        <v>3123.312</v>
      </c>
      <c r="AQ36" s="160">
        <f t="shared" si="31"/>
        <v>3123.312</v>
      </c>
      <c r="AR36" s="161">
        <f>Bieu_4_2021!AR35/Bieu_4_2021_IN!$C$7</f>
        <v>754.76</v>
      </c>
      <c r="AS36" s="160">
        <f t="shared" si="32"/>
        <v>754.76</v>
      </c>
      <c r="AT36" s="161">
        <f>Bieu_4_2021!AT35/Bieu_4_2021_IN!$C$7</f>
        <v>757.4995</v>
      </c>
      <c r="AU36" s="160">
        <f t="shared" si="33"/>
        <v>757.4995</v>
      </c>
      <c r="AV36" s="161">
        <f>Bieu_4_2021!AV35/Bieu_4_2021_IN!$C$7</f>
        <v>752.956</v>
      </c>
      <c r="AW36" s="160">
        <f t="shared" si="34"/>
        <v>752.956</v>
      </c>
      <c r="AX36" s="161">
        <f>Bieu_4_2021!AX35/Bieu_4_2021_IN!$C$7</f>
        <v>586.526</v>
      </c>
      <c r="AY36" s="160">
        <f t="shared" si="6"/>
        <v>586.526</v>
      </c>
    </row>
    <row r="37" spans="1:51" ht="15" customHeight="1" hidden="1">
      <c r="A37" s="112">
        <v>4</v>
      </c>
      <c r="B37" s="113" t="s">
        <v>163</v>
      </c>
      <c r="C37" s="94">
        <f>SUM(C38:C54)</f>
        <v>0</v>
      </c>
      <c r="D37" s="95">
        <f t="shared" si="1"/>
        <v>0</v>
      </c>
      <c r="E37" s="95">
        <f t="shared" si="2"/>
        <v>0</v>
      </c>
      <c r="F37" s="114"/>
      <c r="G37" s="95">
        <f t="shared" si="3"/>
        <v>0</v>
      </c>
      <c r="H37" s="114"/>
      <c r="I37" s="95">
        <f t="shared" si="4"/>
        <v>0</v>
      </c>
      <c r="J37" s="114"/>
      <c r="K37" s="95">
        <f t="shared" si="5"/>
        <v>0</v>
      </c>
      <c r="L37" s="114"/>
      <c r="M37" s="95">
        <f t="shared" si="16"/>
        <v>0</v>
      </c>
      <c r="N37" s="114"/>
      <c r="O37" s="95">
        <f t="shared" si="17"/>
        <v>0</v>
      </c>
      <c r="P37" s="114"/>
      <c r="Q37" s="95">
        <f t="shared" si="18"/>
        <v>0</v>
      </c>
      <c r="R37" s="114"/>
      <c r="S37" s="95">
        <f t="shared" si="19"/>
        <v>0</v>
      </c>
      <c r="T37" s="114"/>
      <c r="U37" s="95">
        <f t="shared" si="20"/>
        <v>0</v>
      </c>
      <c r="V37" s="114"/>
      <c r="W37" s="95">
        <f t="shared" si="21"/>
        <v>0</v>
      </c>
      <c r="X37" s="114"/>
      <c r="Y37" s="95">
        <f t="shared" si="22"/>
        <v>0</v>
      </c>
      <c r="Z37" s="114"/>
      <c r="AA37" s="95">
        <f t="shared" si="23"/>
        <v>0</v>
      </c>
      <c r="AB37" s="114"/>
      <c r="AC37" s="95">
        <f t="shared" si="24"/>
        <v>0</v>
      </c>
      <c r="AD37" s="114"/>
      <c r="AE37" s="95">
        <f t="shared" si="25"/>
        <v>0</v>
      </c>
      <c r="AF37" s="114"/>
      <c r="AG37" s="95">
        <f t="shared" si="26"/>
        <v>0</v>
      </c>
      <c r="AH37" s="114"/>
      <c r="AI37" s="95">
        <f t="shared" si="27"/>
        <v>0</v>
      </c>
      <c r="AJ37" s="114"/>
      <c r="AK37" s="95">
        <f t="shared" si="28"/>
        <v>0</v>
      </c>
      <c r="AL37" s="114"/>
      <c r="AM37" s="95">
        <f t="shared" si="29"/>
        <v>0</v>
      </c>
      <c r="AN37" s="114"/>
      <c r="AO37" s="95">
        <f t="shared" si="30"/>
        <v>0</v>
      </c>
      <c r="AP37" s="114"/>
      <c r="AQ37" s="95">
        <f t="shared" si="31"/>
        <v>0</v>
      </c>
      <c r="AR37" s="114"/>
      <c r="AS37" s="95">
        <f t="shared" si="32"/>
        <v>0</v>
      </c>
      <c r="AT37" s="114"/>
      <c r="AU37" s="95">
        <f t="shared" si="33"/>
        <v>0</v>
      </c>
      <c r="AV37" s="114"/>
      <c r="AW37" s="95">
        <f t="shared" si="34"/>
        <v>0</v>
      </c>
      <c r="AX37" s="114"/>
      <c r="AY37" s="95">
        <f t="shared" si="6"/>
        <v>0</v>
      </c>
    </row>
    <row r="38" spans="1:51" ht="26.25" customHeight="1" hidden="1">
      <c r="A38" s="115" t="s">
        <v>164</v>
      </c>
      <c r="B38" s="116" t="s">
        <v>191</v>
      </c>
      <c r="C38" s="95">
        <f>SUMIF($F$9:$AY$9,"SBC",$F38:$AY38)</f>
        <v>0</v>
      </c>
      <c r="D38" s="95">
        <f t="shared" si="1"/>
        <v>0</v>
      </c>
      <c r="E38" s="95">
        <f t="shared" si="2"/>
        <v>0</v>
      </c>
      <c r="F38" s="114"/>
      <c r="G38" s="95">
        <f t="shared" si="3"/>
        <v>0</v>
      </c>
      <c r="H38" s="114"/>
      <c r="I38" s="95">
        <f t="shared" si="4"/>
        <v>0</v>
      </c>
      <c r="J38" s="114"/>
      <c r="K38" s="95">
        <f t="shared" si="5"/>
        <v>0</v>
      </c>
      <c r="L38" s="114"/>
      <c r="M38" s="95">
        <f t="shared" si="16"/>
        <v>0</v>
      </c>
      <c r="N38" s="114"/>
      <c r="O38" s="95">
        <f t="shared" si="17"/>
        <v>0</v>
      </c>
      <c r="P38" s="114"/>
      <c r="Q38" s="95">
        <f t="shared" si="18"/>
        <v>0</v>
      </c>
      <c r="R38" s="114"/>
      <c r="S38" s="95">
        <f t="shared" si="19"/>
        <v>0</v>
      </c>
      <c r="T38" s="114"/>
      <c r="U38" s="95">
        <f t="shared" si="20"/>
        <v>0</v>
      </c>
      <c r="V38" s="114"/>
      <c r="W38" s="95">
        <f t="shared" si="21"/>
        <v>0</v>
      </c>
      <c r="X38" s="114"/>
      <c r="Y38" s="95">
        <f t="shared" si="22"/>
        <v>0</v>
      </c>
      <c r="Z38" s="114"/>
      <c r="AA38" s="95">
        <f t="shared" si="23"/>
        <v>0</v>
      </c>
      <c r="AB38" s="114"/>
      <c r="AC38" s="95">
        <f t="shared" si="24"/>
        <v>0</v>
      </c>
      <c r="AD38" s="114"/>
      <c r="AE38" s="95">
        <f t="shared" si="25"/>
        <v>0</v>
      </c>
      <c r="AF38" s="114"/>
      <c r="AG38" s="95">
        <f t="shared" si="26"/>
        <v>0</v>
      </c>
      <c r="AH38" s="114"/>
      <c r="AI38" s="95">
        <f t="shared" si="27"/>
        <v>0</v>
      </c>
      <c r="AJ38" s="114"/>
      <c r="AK38" s="95">
        <f t="shared" si="28"/>
        <v>0</v>
      </c>
      <c r="AL38" s="114"/>
      <c r="AM38" s="95">
        <f t="shared" si="29"/>
        <v>0</v>
      </c>
      <c r="AN38" s="114"/>
      <c r="AO38" s="95">
        <f t="shared" si="30"/>
        <v>0</v>
      </c>
      <c r="AP38" s="114"/>
      <c r="AQ38" s="95">
        <f t="shared" si="31"/>
        <v>0</v>
      </c>
      <c r="AR38" s="114"/>
      <c r="AS38" s="95">
        <f t="shared" si="32"/>
        <v>0</v>
      </c>
      <c r="AT38" s="114"/>
      <c r="AU38" s="95">
        <f t="shared" si="33"/>
        <v>0</v>
      </c>
      <c r="AV38" s="114"/>
      <c r="AW38" s="95">
        <f t="shared" si="34"/>
        <v>0</v>
      </c>
      <c r="AX38" s="114"/>
      <c r="AY38" s="95">
        <f t="shared" si="6"/>
        <v>0</v>
      </c>
    </row>
    <row r="39" spans="1:51" ht="26.25" customHeight="1" hidden="1">
      <c r="A39" s="115" t="s">
        <v>165</v>
      </c>
      <c r="B39" s="117" t="s">
        <v>192</v>
      </c>
      <c r="C39" s="95">
        <f>SUMIF($F$9:$AY$9,"SBC",$F39:$AY39)</f>
        <v>0</v>
      </c>
      <c r="D39" s="95">
        <f t="shared" si="1"/>
        <v>0</v>
      </c>
      <c r="E39" s="95">
        <f t="shared" si="2"/>
        <v>0</v>
      </c>
      <c r="F39" s="114"/>
      <c r="G39" s="95">
        <f t="shared" si="3"/>
        <v>0</v>
      </c>
      <c r="H39" s="114"/>
      <c r="I39" s="95">
        <f t="shared" si="4"/>
        <v>0</v>
      </c>
      <c r="J39" s="114"/>
      <c r="K39" s="95">
        <f t="shared" si="5"/>
        <v>0</v>
      </c>
      <c r="L39" s="114"/>
      <c r="M39" s="95">
        <f t="shared" si="16"/>
        <v>0</v>
      </c>
      <c r="N39" s="114"/>
      <c r="O39" s="95">
        <f t="shared" si="17"/>
        <v>0</v>
      </c>
      <c r="P39" s="114"/>
      <c r="Q39" s="95">
        <f t="shared" si="18"/>
        <v>0</v>
      </c>
      <c r="R39" s="114"/>
      <c r="S39" s="95">
        <f t="shared" si="19"/>
        <v>0</v>
      </c>
      <c r="T39" s="114"/>
      <c r="U39" s="95">
        <f t="shared" si="20"/>
        <v>0</v>
      </c>
      <c r="V39" s="114"/>
      <c r="W39" s="95">
        <f t="shared" si="21"/>
        <v>0</v>
      </c>
      <c r="X39" s="114"/>
      <c r="Y39" s="95">
        <f t="shared" si="22"/>
        <v>0</v>
      </c>
      <c r="Z39" s="114"/>
      <c r="AA39" s="95">
        <f t="shared" si="23"/>
        <v>0</v>
      </c>
      <c r="AB39" s="114"/>
      <c r="AC39" s="95">
        <f t="shared" si="24"/>
        <v>0</v>
      </c>
      <c r="AD39" s="114"/>
      <c r="AE39" s="95">
        <f t="shared" si="25"/>
        <v>0</v>
      </c>
      <c r="AF39" s="114"/>
      <c r="AG39" s="95">
        <f t="shared" si="26"/>
        <v>0</v>
      </c>
      <c r="AH39" s="114"/>
      <c r="AI39" s="95">
        <f t="shared" si="27"/>
        <v>0</v>
      </c>
      <c r="AJ39" s="114"/>
      <c r="AK39" s="95">
        <f t="shared" si="28"/>
        <v>0</v>
      </c>
      <c r="AL39" s="114"/>
      <c r="AM39" s="95">
        <f t="shared" si="29"/>
        <v>0</v>
      </c>
      <c r="AN39" s="114"/>
      <c r="AO39" s="95">
        <f t="shared" si="30"/>
        <v>0</v>
      </c>
      <c r="AP39" s="114"/>
      <c r="AQ39" s="95">
        <f t="shared" si="31"/>
        <v>0</v>
      </c>
      <c r="AR39" s="114"/>
      <c r="AS39" s="95">
        <f t="shared" si="32"/>
        <v>0</v>
      </c>
      <c r="AT39" s="114"/>
      <c r="AU39" s="95">
        <f t="shared" si="33"/>
        <v>0</v>
      </c>
      <c r="AV39" s="114"/>
      <c r="AW39" s="95">
        <f t="shared" si="34"/>
        <v>0</v>
      </c>
      <c r="AX39" s="114"/>
      <c r="AY39" s="95">
        <f t="shared" si="6"/>
        <v>0</v>
      </c>
    </row>
    <row r="40" spans="1:51" ht="26.25" customHeight="1" hidden="1">
      <c r="A40" s="115" t="s">
        <v>166</v>
      </c>
      <c r="B40" s="117" t="s">
        <v>193</v>
      </c>
      <c r="C40" s="95">
        <f aca="true" t="shared" si="35" ref="C40:C54">SUMIF($F$9:$AY$9,"SBC",$F40:$AY40)</f>
        <v>0</v>
      </c>
      <c r="D40" s="95">
        <f t="shared" si="1"/>
        <v>0</v>
      </c>
      <c r="E40" s="95">
        <f t="shared" si="2"/>
        <v>0</v>
      </c>
      <c r="F40" s="114"/>
      <c r="G40" s="95">
        <f t="shared" si="3"/>
        <v>0</v>
      </c>
      <c r="H40" s="114"/>
      <c r="I40" s="95">
        <f t="shared" si="4"/>
        <v>0</v>
      </c>
      <c r="J40" s="114"/>
      <c r="K40" s="95">
        <f t="shared" si="5"/>
        <v>0</v>
      </c>
      <c r="L40" s="114"/>
      <c r="M40" s="95">
        <f t="shared" si="16"/>
        <v>0</v>
      </c>
      <c r="N40" s="114"/>
      <c r="O40" s="95">
        <f t="shared" si="17"/>
        <v>0</v>
      </c>
      <c r="P40" s="114"/>
      <c r="Q40" s="95">
        <f t="shared" si="18"/>
        <v>0</v>
      </c>
      <c r="R40" s="114"/>
      <c r="S40" s="95">
        <f t="shared" si="19"/>
        <v>0</v>
      </c>
      <c r="T40" s="114"/>
      <c r="U40" s="95">
        <f t="shared" si="20"/>
        <v>0</v>
      </c>
      <c r="V40" s="114"/>
      <c r="W40" s="95">
        <f t="shared" si="21"/>
        <v>0</v>
      </c>
      <c r="X40" s="114"/>
      <c r="Y40" s="95">
        <f t="shared" si="22"/>
        <v>0</v>
      </c>
      <c r="Z40" s="114"/>
      <c r="AA40" s="95">
        <f t="shared" si="23"/>
        <v>0</v>
      </c>
      <c r="AB40" s="114"/>
      <c r="AC40" s="95">
        <f t="shared" si="24"/>
        <v>0</v>
      </c>
      <c r="AD40" s="114"/>
      <c r="AE40" s="95">
        <f t="shared" si="25"/>
        <v>0</v>
      </c>
      <c r="AF40" s="114"/>
      <c r="AG40" s="95">
        <f t="shared" si="26"/>
        <v>0</v>
      </c>
      <c r="AH40" s="114"/>
      <c r="AI40" s="95">
        <f t="shared" si="27"/>
        <v>0</v>
      </c>
      <c r="AJ40" s="114"/>
      <c r="AK40" s="95">
        <f t="shared" si="28"/>
        <v>0</v>
      </c>
      <c r="AL40" s="114"/>
      <c r="AM40" s="95">
        <f t="shared" si="29"/>
        <v>0</v>
      </c>
      <c r="AN40" s="114"/>
      <c r="AO40" s="95">
        <f t="shared" si="30"/>
        <v>0</v>
      </c>
      <c r="AP40" s="114"/>
      <c r="AQ40" s="95">
        <f t="shared" si="31"/>
        <v>0</v>
      </c>
      <c r="AR40" s="114"/>
      <c r="AS40" s="95">
        <f t="shared" si="32"/>
        <v>0</v>
      </c>
      <c r="AT40" s="114"/>
      <c r="AU40" s="95">
        <f t="shared" si="33"/>
        <v>0</v>
      </c>
      <c r="AV40" s="114"/>
      <c r="AW40" s="95">
        <f t="shared" si="34"/>
        <v>0</v>
      </c>
      <c r="AX40" s="114"/>
      <c r="AY40" s="95">
        <f t="shared" si="6"/>
        <v>0</v>
      </c>
    </row>
    <row r="41" spans="1:51" ht="26.25" customHeight="1" hidden="1">
      <c r="A41" s="115" t="s">
        <v>167</v>
      </c>
      <c r="B41" s="118" t="s">
        <v>194</v>
      </c>
      <c r="C41" s="95">
        <f t="shared" si="35"/>
        <v>0</v>
      </c>
      <c r="D41" s="95">
        <f t="shared" si="1"/>
        <v>0</v>
      </c>
      <c r="E41" s="95">
        <f t="shared" si="2"/>
        <v>0</v>
      </c>
      <c r="F41" s="114"/>
      <c r="G41" s="95">
        <f t="shared" si="3"/>
        <v>0</v>
      </c>
      <c r="H41" s="114"/>
      <c r="I41" s="95">
        <f t="shared" si="4"/>
        <v>0</v>
      </c>
      <c r="J41" s="114"/>
      <c r="K41" s="95">
        <f t="shared" si="5"/>
        <v>0</v>
      </c>
      <c r="L41" s="114"/>
      <c r="M41" s="95">
        <f t="shared" si="16"/>
        <v>0</v>
      </c>
      <c r="N41" s="114"/>
      <c r="O41" s="95">
        <f t="shared" si="17"/>
        <v>0</v>
      </c>
      <c r="P41" s="114"/>
      <c r="Q41" s="95">
        <f t="shared" si="18"/>
        <v>0</v>
      </c>
      <c r="R41" s="114"/>
      <c r="S41" s="95">
        <f t="shared" si="19"/>
        <v>0</v>
      </c>
      <c r="T41" s="114"/>
      <c r="U41" s="95">
        <f t="shared" si="20"/>
        <v>0</v>
      </c>
      <c r="V41" s="114"/>
      <c r="W41" s="95">
        <f t="shared" si="21"/>
        <v>0</v>
      </c>
      <c r="X41" s="114"/>
      <c r="Y41" s="95">
        <f t="shared" si="22"/>
        <v>0</v>
      </c>
      <c r="Z41" s="114"/>
      <c r="AA41" s="95">
        <f t="shared" si="23"/>
        <v>0</v>
      </c>
      <c r="AB41" s="114"/>
      <c r="AC41" s="95">
        <f t="shared" si="24"/>
        <v>0</v>
      </c>
      <c r="AD41" s="114"/>
      <c r="AE41" s="95">
        <f t="shared" si="25"/>
        <v>0</v>
      </c>
      <c r="AF41" s="114"/>
      <c r="AG41" s="95">
        <f t="shared" si="26"/>
        <v>0</v>
      </c>
      <c r="AH41" s="114"/>
      <c r="AI41" s="95">
        <f t="shared" si="27"/>
        <v>0</v>
      </c>
      <c r="AJ41" s="114"/>
      <c r="AK41" s="95">
        <f t="shared" si="28"/>
        <v>0</v>
      </c>
      <c r="AL41" s="114"/>
      <c r="AM41" s="95">
        <f t="shared" si="29"/>
        <v>0</v>
      </c>
      <c r="AN41" s="114"/>
      <c r="AO41" s="95">
        <f t="shared" si="30"/>
        <v>0</v>
      </c>
      <c r="AP41" s="114"/>
      <c r="AQ41" s="95">
        <f t="shared" si="31"/>
        <v>0</v>
      </c>
      <c r="AR41" s="114"/>
      <c r="AS41" s="95">
        <f t="shared" si="32"/>
        <v>0</v>
      </c>
      <c r="AT41" s="114"/>
      <c r="AU41" s="95">
        <f t="shared" si="33"/>
        <v>0</v>
      </c>
      <c r="AV41" s="114"/>
      <c r="AW41" s="95">
        <f t="shared" si="34"/>
        <v>0</v>
      </c>
      <c r="AX41" s="114"/>
      <c r="AY41" s="95">
        <f t="shared" si="6"/>
        <v>0</v>
      </c>
    </row>
    <row r="42" spans="1:51" ht="26.25" customHeight="1" hidden="1">
      <c r="A42" s="115" t="s">
        <v>168</v>
      </c>
      <c r="B42" s="117" t="s">
        <v>195</v>
      </c>
      <c r="C42" s="95">
        <f t="shared" si="35"/>
        <v>0</v>
      </c>
      <c r="D42" s="95">
        <f t="shared" si="1"/>
        <v>0</v>
      </c>
      <c r="E42" s="95">
        <f t="shared" si="2"/>
        <v>0</v>
      </c>
      <c r="F42" s="114"/>
      <c r="G42" s="95">
        <f t="shared" si="3"/>
        <v>0</v>
      </c>
      <c r="H42" s="114"/>
      <c r="I42" s="95">
        <f t="shared" si="4"/>
        <v>0</v>
      </c>
      <c r="J42" s="114"/>
      <c r="K42" s="95">
        <f t="shared" si="5"/>
        <v>0</v>
      </c>
      <c r="L42" s="114"/>
      <c r="M42" s="95">
        <f t="shared" si="16"/>
        <v>0</v>
      </c>
      <c r="N42" s="114"/>
      <c r="O42" s="95">
        <f t="shared" si="17"/>
        <v>0</v>
      </c>
      <c r="P42" s="114"/>
      <c r="Q42" s="95">
        <f t="shared" si="18"/>
        <v>0</v>
      </c>
      <c r="R42" s="114"/>
      <c r="S42" s="95">
        <f t="shared" si="19"/>
        <v>0</v>
      </c>
      <c r="T42" s="114"/>
      <c r="U42" s="95">
        <f t="shared" si="20"/>
        <v>0</v>
      </c>
      <c r="V42" s="114"/>
      <c r="W42" s="95">
        <f t="shared" si="21"/>
        <v>0</v>
      </c>
      <c r="X42" s="114"/>
      <c r="Y42" s="95">
        <f t="shared" si="22"/>
        <v>0</v>
      </c>
      <c r="Z42" s="114"/>
      <c r="AA42" s="95">
        <f t="shared" si="23"/>
        <v>0</v>
      </c>
      <c r="AB42" s="114"/>
      <c r="AC42" s="95">
        <f t="shared" si="24"/>
        <v>0</v>
      </c>
      <c r="AD42" s="114"/>
      <c r="AE42" s="95">
        <f t="shared" si="25"/>
        <v>0</v>
      </c>
      <c r="AF42" s="114"/>
      <c r="AG42" s="95">
        <f t="shared" si="26"/>
        <v>0</v>
      </c>
      <c r="AH42" s="114"/>
      <c r="AI42" s="95">
        <f t="shared" si="27"/>
        <v>0</v>
      </c>
      <c r="AJ42" s="114"/>
      <c r="AK42" s="95">
        <f t="shared" si="28"/>
        <v>0</v>
      </c>
      <c r="AL42" s="114"/>
      <c r="AM42" s="95">
        <f t="shared" si="29"/>
        <v>0</v>
      </c>
      <c r="AN42" s="114"/>
      <c r="AO42" s="95">
        <f t="shared" si="30"/>
        <v>0</v>
      </c>
      <c r="AP42" s="114"/>
      <c r="AQ42" s="95">
        <f t="shared" si="31"/>
        <v>0</v>
      </c>
      <c r="AR42" s="114"/>
      <c r="AS42" s="95">
        <f t="shared" si="32"/>
        <v>0</v>
      </c>
      <c r="AT42" s="114"/>
      <c r="AU42" s="95">
        <f t="shared" si="33"/>
        <v>0</v>
      </c>
      <c r="AV42" s="114"/>
      <c r="AW42" s="95">
        <f t="shared" si="34"/>
        <v>0</v>
      </c>
      <c r="AX42" s="114"/>
      <c r="AY42" s="95">
        <f t="shared" si="6"/>
        <v>0</v>
      </c>
    </row>
    <row r="43" spans="1:51" ht="26.25" customHeight="1" hidden="1">
      <c r="A43" s="115" t="s">
        <v>169</v>
      </c>
      <c r="B43" s="118" t="s">
        <v>196</v>
      </c>
      <c r="C43" s="95">
        <f t="shared" si="35"/>
        <v>0</v>
      </c>
      <c r="D43" s="95">
        <f t="shared" si="1"/>
        <v>0</v>
      </c>
      <c r="E43" s="95">
        <f t="shared" si="2"/>
        <v>0</v>
      </c>
      <c r="F43" s="114"/>
      <c r="G43" s="95">
        <f t="shared" si="3"/>
        <v>0</v>
      </c>
      <c r="H43" s="114"/>
      <c r="I43" s="95">
        <f t="shared" si="4"/>
        <v>0</v>
      </c>
      <c r="J43" s="114"/>
      <c r="K43" s="95">
        <f t="shared" si="5"/>
        <v>0</v>
      </c>
      <c r="L43" s="114"/>
      <c r="M43" s="95">
        <f t="shared" si="16"/>
        <v>0</v>
      </c>
      <c r="N43" s="114"/>
      <c r="O43" s="95">
        <f t="shared" si="17"/>
        <v>0</v>
      </c>
      <c r="P43" s="114"/>
      <c r="Q43" s="95">
        <f t="shared" si="18"/>
        <v>0</v>
      </c>
      <c r="R43" s="114"/>
      <c r="S43" s="95">
        <f t="shared" si="19"/>
        <v>0</v>
      </c>
      <c r="T43" s="114"/>
      <c r="U43" s="95">
        <f t="shared" si="20"/>
        <v>0</v>
      </c>
      <c r="V43" s="114"/>
      <c r="W43" s="95">
        <f t="shared" si="21"/>
        <v>0</v>
      </c>
      <c r="X43" s="114"/>
      <c r="Y43" s="95">
        <f t="shared" si="22"/>
        <v>0</v>
      </c>
      <c r="Z43" s="114"/>
      <c r="AA43" s="95">
        <f t="shared" si="23"/>
        <v>0</v>
      </c>
      <c r="AB43" s="114"/>
      <c r="AC43" s="95">
        <f t="shared" si="24"/>
        <v>0</v>
      </c>
      <c r="AD43" s="114"/>
      <c r="AE43" s="95">
        <f t="shared" si="25"/>
        <v>0</v>
      </c>
      <c r="AF43" s="114"/>
      <c r="AG43" s="95">
        <f t="shared" si="26"/>
        <v>0</v>
      </c>
      <c r="AH43" s="114"/>
      <c r="AI43" s="95">
        <f t="shared" si="27"/>
        <v>0</v>
      </c>
      <c r="AJ43" s="114"/>
      <c r="AK43" s="95">
        <f t="shared" si="28"/>
        <v>0</v>
      </c>
      <c r="AL43" s="114"/>
      <c r="AM43" s="95">
        <f t="shared" si="29"/>
        <v>0</v>
      </c>
      <c r="AN43" s="114"/>
      <c r="AO43" s="95">
        <f t="shared" si="30"/>
        <v>0</v>
      </c>
      <c r="AP43" s="114"/>
      <c r="AQ43" s="95">
        <f t="shared" si="31"/>
        <v>0</v>
      </c>
      <c r="AR43" s="114"/>
      <c r="AS43" s="95">
        <f t="shared" si="32"/>
        <v>0</v>
      </c>
      <c r="AT43" s="114"/>
      <c r="AU43" s="95">
        <f t="shared" si="33"/>
        <v>0</v>
      </c>
      <c r="AV43" s="114"/>
      <c r="AW43" s="95">
        <f t="shared" si="34"/>
        <v>0</v>
      </c>
      <c r="AX43" s="114"/>
      <c r="AY43" s="95">
        <f t="shared" si="6"/>
        <v>0</v>
      </c>
    </row>
    <row r="44" spans="1:51" ht="15" customHeight="1" hidden="1">
      <c r="A44" s="115" t="s">
        <v>170</v>
      </c>
      <c r="B44" s="117" t="s">
        <v>197</v>
      </c>
      <c r="C44" s="95">
        <f t="shared" si="35"/>
        <v>0</v>
      </c>
      <c r="D44" s="95">
        <f t="shared" si="1"/>
        <v>0</v>
      </c>
      <c r="E44" s="95">
        <f t="shared" si="2"/>
        <v>0</v>
      </c>
      <c r="F44" s="114"/>
      <c r="G44" s="95">
        <f t="shared" si="3"/>
        <v>0</v>
      </c>
      <c r="H44" s="114"/>
      <c r="I44" s="95">
        <f t="shared" si="4"/>
        <v>0</v>
      </c>
      <c r="J44" s="114"/>
      <c r="K44" s="95">
        <f t="shared" si="5"/>
        <v>0</v>
      </c>
      <c r="L44" s="114"/>
      <c r="M44" s="95">
        <f t="shared" si="16"/>
        <v>0</v>
      </c>
      <c r="N44" s="114"/>
      <c r="O44" s="95">
        <f t="shared" si="17"/>
        <v>0</v>
      </c>
      <c r="P44" s="114"/>
      <c r="Q44" s="95">
        <f t="shared" si="18"/>
        <v>0</v>
      </c>
      <c r="R44" s="114"/>
      <c r="S44" s="95">
        <f t="shared" si="19"/>
        <v>0</v>
      </c>
      <c r="T44" s="114"/>
      <c r="U44" s="95">
        <f t="shared" si="20"/>
        <v>0</v>
      </c>
      <c r="V44" s="114"/>
      <c r="W44" s="95">
        <f t="shared" si="21"/>
        <v>0</v>
      </c>
      <c r="X44" s="114"/>
      <c r="Y44" s="95">
        <f t="shared" si="22"/>
        <v>0</v>
      </c>
      <c r="Z44" s="114"/>
      <c r="AA44" s="95">
        <f t="shared" si="23"/>
        <v>0</v>
      </c>
      <c r="AB44" s="114"/>
      <c r="AC44" s="95">
        <f t="shared" si="24"/>
        <v>0</v>
      </c>
      <c r="AD44" s="114"/>
      <c r="AE44" s="95">
        <f t="shared" si="25"/>
        <v>0</v>
      </c>
      <c r="AF44" s="114"/>
      <c r="AG44" s="95">
        <f t="shared" si="26"/>
        <v>0</v>
      </c>
      <c r="AH44" s="114"/>
      <c r="AI44" s="95">
        <f t="shared" si="27"/>
        <v>0</v>
      </c>
      <c r="AJ44" s="114"/>
      <c r="AK44" s="95">
        <f t="shared" si="28"/>
        <v>0</v>
      </c>
      <c r="AL44" s="114"/>
      <c r="AM44" s="95">
        <f t="shared" si="29"/>
        <v>0</v>
      </c>
      <c r="AN44" s="114"/>
      <c r="AO44" s="95">
        <f t="shared" si="30"/>
        <v>0</v>
      </c>
      <c r="AP44" s="114"/>
      <c r="AQ44" s="95">
        <f t="shared" si="31"/>
        <v>0</v>
      </c>
      <c r="AR44" s="114"/>
      <c r="AS44" s="95">
        <f t="shared" si="32"/>
        <v>0</v>
      </c>
      <c r="AT44" s="114"/>
      <c r="AU44" s="95">
        <f t="shared" si="33"/>
        <v>0</v>
      </c>
      <c r="AV44" s="114"/>
      <c r="AW44" s="95">
        <f t="shared" si="34"/>
        <v>0</v>
      </c>
      <c r="AX44" s="114"/>
      <c r="AY44" s="95">
        <f t="shared" si="6"/>
        <v>0</v>
      </c>
    </row>
    <row r="45" spans="1:51" ht="15" customHeight="1" hidden="1">
      <c r="A45" s="115" t="s">
        <v>171</v>
      </c>
      <c r="B45" s="119" t="s">
        <v>172</v>
      </c>
      <c r="C45" s="95">
        <f t="shared" si="35"/>
        <v>0</v>
      </c>
      <c r="D45" s="95">
        <f t="shared" si="1"/>
        <v>0</v>
      </c>
      <c r="E45" s="95">
        <f t="shared" si="2"/>
        <v>0</v>
      </c>
      <c r="F45" s="114"/>
      <c r="G45" s="95">
        <f t="shared" si="3"/>
        <v>0</v>
      </c>
      <c r="H45" s="114"/>
      <c r="I45" s="95">
        <f t="shared" si="4"/>
        <v>0</v>
      </c>
      <c r="J45" s="114"/>
      <c r="K45" s="95">
        <f t="shared" si="5"/>
        <v>0</v>
      </c>
      <c r="L45" s="114"/>
      <c r="M45" s="95">
        <f t="shared" si="16"/>
        <v>0</v>
      </c>
      <c r="N45" s="114"/>
      <c r="O45" s="95">
        <f t="shared" si="17"/>
        <v>0</v>
      </c>
      <c r="P45" s="114"/>
      <c r="Q45" s="95">
        <f t="shared" si="18"/>
        <v>0</v>
      </c>
      <c r="R45" s="114"/>
      <c r="S45" s="95">
        <f t="shared" si="19"/>
        <v>0</v>
      </c>
      <c r="T45" s="114"/>
      <c r="U45" s="95">
        <f t="shared" si="20"/>
        <v>0</v>
      </c>
      <c r="V45" s="114"/>
      <c r="W45" s="95">
        <f t="shared" si="21"/>
        <v>0</v>
      </c>
      <c r="X45" s="114"/>
      <c r="Y45" s="95">
        <f t="shared" si="22"/>
        <v>0</v>
      </c>
      <c r="Z45" s="114"/>
      <c r="AA45" s="95">
        <f t="shared" si="23"/>
        <v>0</v>
      </c>
      <c r="AB45" s="114"/>
      <c r="AC45" s="95">
        <f t="shared" si="24"/>
        <v>0</v>
      </c>
      <c r="AD45" s="114"/>
      <c r="AE45" s="95">
        <f t="shared" si="25"/>
        <v>0</v>
      </c>
      <c r="AF45" s="114"/>
      <c r="AG45" s="95">
        <f t="shared" si="26"/>
        <v>0</v>
      </c>
      <c r="AH45" s="114"/>
      <c r="AI45" s="95">
        <f t="shared" si="27"/>
        <v>0</v>
      </c>
      <c r="AJ45" s="114"/>
      <c r="AK45" s="95">
        <f t="shared" si="28"/>
        <v>0</v>
      </c>
      <c r="AL45" s="114"/>
      <c r="AM45" s="95">
        <f t="shared" si="29"/>
        <v>0</v>
      </c>
      <c r="AN45" s="114"/>
      <c r="AO45" s="95">
        <f t="shared" si="30"/>
        <v>0</v>
      </c>
      <c r="AP45" s="114"/>
      <c r="AQ45" s="95">
        <f t="shared" si="31"/>
        <v>0</v>
      </c>
      <c r="AR45" s="114"/>
      <c r="AS45" s="95">
        <f t="shared" si="32"/>
        <v>0</v>
      </c>
      <c r="AT45" s="114"/>
      <c r="AU45" s="95">
        <f t="shared" si="33"/>
        <v>0</v>
      </c>
      <c r="AV45" s="114"/>
      <c r="AW45" s="95">
        <f t="shared" si="34"/>
        <v>0</v>
      </c>
      <c r="AX45" s="114"/>
      <c r="AY45" s="95">
        <f t="shared" si="6"/>
        <v>0</v>
      </c>
    </row>
    <row r="46" spans="1:51" ht="15" customHeight="1" hidden="1">
      <c r="A46" s="115" t="s">
        <v>173</v>
      </c>
      <c r="B46" s="119" t="s">
        <v>174</v>
      </c>
      <c r="C46" s="95">
        <f t="shared" si="35"/>
        <v>0</v>
      </c>
      <c r="D46" s="95">
        <f t="shared" si="1"/>
        <v>0</v>
      </c>
      <c r="E46" s="95">
        <f t="shared" si="2"/>
        <v>0</v>
      </c>
      <c r="F46" s="114"/>
      <c r="G46" s="95">
        <f t="shared" si="3"/>
        <v>0</v>
      </c>
      <c r="H46" s="114"/>
      <c r="I46" s="95">
        <f t="shared" si="4"/>
        <v>0</v>
      </c>
      <c r="J46" s="114"/>
      <c r="K46" s="95">
        <f t="shared" si="5"/>
        <v>0</v>
      </c>
      <c r="L46" s="114"/>
      <c r="M46" s="95">
        <f t="shared" si="16"/>
        <v>0</v>
      </c>
      <c r="N46" s="114"/>
      <c r="O46" s="95">
        <f t="shared" si="17"/>
        <v>0</v>
      </c>
      <c r="P46" s="114"/>
      <c r="Q46" s="95">
        <f t="shared" si="18"/>
        <v>0</v>
      </c>
      <c r="R46" s="114"/>
      <c r="S46" s="95">
        <f t="shared" si="19"/>
        <v>0</v>
      </c>
      <c r="T46" s="114"/>
      <c r="U46" s="95">
        <f t="shared" si="20"/>
        <v>0</v>
      </c>
      <c r="V46" s="114"/>
      <c r="W46" s="95">
        <f t="shared" si="21"/>
        <v>0</v>
      </c>
      <c r="X46" s="114"/>
      <c r="Y46" s="95">
        <f t="shared" si="22"/>
        <v>0</v>
      </c>
      <c r="Z46" s="114"/>
      <c r="AA46" s="95">
        <f t="shared" si="23"/>
        <v>0</v>
      </c>
      <c r="AB46" s="114"/>
      <c r="AC46" s="95">
        <f t="shared" si="24"/>
        <v>0</v>
      </c>
      <c r="AD46" s="114"/>
      <c r="AE46" s="95">
        <f t="shared" si="25"/>
        <v>0</v>
      </c>
      <c r="AF46" s="114"/>
      <c r="AG46" s="95">
        <f t="shared" si="26"/>
        <v>0</v>
      </c>
      <c r="AH46" s="114"/>
      <c r="AI46" s="95">
        <f t="shared" si="27"/>
        <v>0</v>
      </c>
      <c r="AJ46" s="114"/>
      <c r="AK46" s="95">
        <f t="shared" si="28"/>
        <v>0</v>
      </c>
      <c r="AL46" s="114"/>
      <c r="AM46" s="95">
        <f t="shared" si="29"/>
        <v>0</v>
      </c>
      <c r="AN46" s="114"/>
      <c r="AO46" s="95">
        <f t="shared" si="30"/>
        <v>0</v>
      </c>
      <c r="AP46" s="114"/>
      <c r="AQ46" s="95">
        <f t="shared" si="31"/>
        <v>0</v>
      </c>
      <c r="AR46" s="114"/>
      <c r="AS46" s="95">
        <f t="shared" si="32"/>
        <v>0</v>
      </c>
      <c r="AT46" s="114"/>
      <c r="AU46" s="95">
        <f t="shared" si="33"/>
        <v>0</v>
      </c>
      <c r="AV46" s="114"/>
      <c r="AW46" s="95">
        <f t="shared" si="34"/>
        <v>0</v>
      </c>
      <c r="AX46" s="114"/>
      <c r="AY46" s="95">
        <f t="shared" si="6"/>
        <v>0</v>
      </c>
    </row>
    <row r="47" spans="1:51" ht="15" customHeight="1" hidden="1">
      <c r="A47" s="115" t="s">
        <v>175</v>
      </c>
      <c r="B47" s="119" t="s">
        <v>176</v>
      </c>
      <c r="C47" s="95">
        <f t="shared" si="35"/>
        <v>0</v>
      </c>
      <c r="D47" s="95">
        <f t="shared" si="1"/>
        <v>0</v>
      </c>
      <c r="E47" s="95">
        <f t="shared" si="2"/>
        <v>0</v>
      </c>
      <c r="F47" s="114"/>
      <c r="G47" s="95">
        <f t="shared" si="3"/>
        <v>0</v>
      </c>
      <c r="H47" s="114"/>
      <c r="I47" s="95">
        <f t="shared" si="4"/>
        <v>0</v>
      </c>
      <c r="J47" s="114"/>
      <c r="K47" s="95">
        <f t="shared" si="5"/>
        <v>0</v>
      </c>
      <c r="L47" s="114"/>
      <c r="M47" s="95">
        <f t="shared" si="16"/>
        <v>0</v>
      </c>
      <c r="N47" s="114"/>
      <c r="O47" s="95">
        <f t="shared" si="17"/>
        <v>0</v>
      </c>
      <c r="P47" s="114"/>
      <c r="Q47" s="95">
        <f t="shared" si="18"/>
        <v>0</v>
      </c>
      <c r="R47" s="114"/>
      <c r="S47" s="95">
        <f t="shared" si="19"/>
        <v>0</v>
      </c>
      <c r="T47" s="114"/>
      <c r="U47" s="95">
        <f t="shared" si="20"/>
        <v>0</v>
      </c>
      <c r="V47" s="114"/>
      <c r="W47" s="95">
        <f t="shared" si="21"/>
        <v>0</v>
      </c>
      <c r="X47" s="114"/>
      <c r="Y47" s="95">
        <f t="shared" si="22"/>
        <v>0</v>
      </c>
      <c r="Z47" s="114"/>
      <c r="AA47" s="95">
        <f t="shared" si="23"/>
        <v>0</v>
      </c>
      <c r="AB47" s="114"/>
      <c r="AC47" s="95">
        <f t="shared" si="24"/>
        <v>0</v>
      </c>
      <c r="AD47" s="114"/>
      <c r="AE47" s="95">
        <f t="shared" si="25"/>
        <v>0</v>
      </c>
      <c r="AF47" s="114"/>
      <c r="AG47" s="95">
        <f t="shared" si="26"/>
        <v>0</v>
      </c>
      <c r="AH47" s="114"/>
      <c r="AI47" s="95">
        <f t="shared" si="27"/>
        <v>0</v>
      </c>
      <c r="AJ47" s="114"/>
      <c r="AK47" s="95">
        <f t="shared" si="28"/>
        <v>0</v>
      </c>
      <c r="AL47" s="114"/>
      <c r="AM47" s="95">
        <f t="shared" si="29"/>
        <v>0</v>
      </c>
      <c r="AN47" s="114"/>
      <c r="AO47" s="95">
        <f t="shared" si="30"/>
        <v>0</v>
      </c>
      <c r="AP47" s="114"/>
      <c r="AQ47" s="95">
        <f t="shared" si="31"/>
        <v>0</v>
      </c>
      <c r="AR47" s="114"/>
      <c r="AS47" s="95">
        <f t="shared" si="32"/>
        <v>0</v>
      </c>
      <c r="AT47" s="114"/>
      <c r="AU47" s="95">
        <f t="shared" si="33"/>
        <v>0</v>
      </c>
      <c r="AV47" s="114"/>
      <c r="AW47" s="95">
        <f t="shared" si="34"/>
        <v>0</v>
      </c>
      <c r="AX47" s="114"/>
      <c r="AY47" s="95">
        <f t="shared" si="6"/>
        <v>0</v>
      </c>
    </row>
    <row r="48" spans="1:51" ht="15" customHeight="1" hidden="1">
      <c r="A48" s="115" t="s">
        <v>177</v>
      </c>
      <c r="B48" s="119" t="s">
        <v>178</v>
      </c>
      <c r="C48" s="95">
        <f t="shared" si="35"/>
        <v>0</v>
      </c>
      <c r="D48" s="95">
        <f t="shared" si="1"/>
        <v>0</v>
      </c>
      <c r="E48" s="95">
        <f t="shared" si="2"/>
        <v>0</v>
      </c>
      <c r="F48" s="114"/>
      <c r="G48" s="95">
        <f t="shared" si="3"/>
        <v>0</v>
      </c>
      <c r="H48" s="114"/>
      <c r="I48" s="95">
        <f t="shared" si="4"/>
        <v>0</v>
      </c>
      <c r="J48" s="114"/>
      <c r="K48" s="95">
        <f t="shared" si="5"/>
        <v>0</v>
      </c>
      <c r="L48" s="114"/>
      <c r="M48" s="95">
        <f t="shared" si="16"/>
        <v>0</v>
      </c>
      <c r="N48" s="114"/>
      <c r="O48" s="95">
        <f t="shared" si="17"/>
        <v>0</v>
      </c>
      <c r="P48" s="114"/>
      <c r="Q48" s="95">
        <f t="shared" si="18"/>
        <v>0</v>
      </c>
      <c r="R48" s="114"/>
      <c r="S48" s="95">
        <f t="shared" si="19"/>
        <v>0</v>
      </c>
      <c r="T48" s="114"/>
      <c r="U48" s="95">
        <f t="shared" si="20"/>
        <v>0</v>
      </c>
      <c r="V48" s="114"/>
      <c r="W48" s="95">
        <f t="shared" si="21"/>
        <v>0</v>
      </c>
      <c r="X48" s="114"/>
      <c r="Y48" s="95">
        <f t="shared" si="22"/>
        <v>0</v>
      </c>
      <c r="Z48" s="114"/>
      <c r="AA48" s="95">
        <f t="shared" si="23"/>
        <v>0</v>
      </c>
      <c r="AB48" s="114"/>
      <c r="AC48" s="95">
        <f t="shared" si="24"/>
        <v>0</v>
      </c>
      <c r="AD48" s="114"/>
      <c r="AE48" s="95">
        <f t="shared" si="25"/>
        <v>0</v>
      </c>
      <c r="AF48" s="114"/>
      <c r="AG48" s="95">
        <f t="shared" si="26"/>
        <v>0</v>
      </c>
      <c r="AH48" s="114"/>
      <c r="AI48" s="95">
        <f t="shared" si="27"/>
        <v>0</v>
      </c>
      <c r="AJ48" s="114"/>
      <c r="AK48" s="95">
        <f t="shared" si="28"/>
        <v>0</v>
      </c>
      <c r="AL48" s="114"/>
      <c r="AM48" s="95">
        <f t="shared" si="29"/>
        <v>0</v>
      </c>
      <c r="AN48" s="114"/>
      <c r="AO48" s="95">
        <f t="shared" si="30"/>
        <v>0</v>
      </c>
      <c r="AP48" s="114"/>
      <c r="AQ48" s="95">
        <f t="shared" si="31"/>
        <v>0</v>
      </c>
      <c r="AR48" s="114"/>
      <c r="AS48" s="95">
        <f t="shared" si="32"/>
        <v>0</v>
      </c>
      <c r="AT48" s="114"/>
      <c r="AU48" s="95">
        <f t="shared" si="33"/>
        <v>0</v>
      </c>
      <c r="AV48" s="114"/>
      <c r="AW48" s="95">
        <f t="shared" si="34"/>
        <v>0</v>
      </c>
      <c r="AX48" s="114"/>
      <c r="AY48" s="95">
        <f t="shared" si="6"/>
        <v>0</v>
      </c>
    </row>
    <row r="49" spans="1:51" ht="15" customHeight="1" hidden="1">
      <c r="A49" s="115" t="s">
        <v>179</v>
      </c>
      <c r="B49" s="119" t="s">
        <v>180</v>
      </c>
      <c r="C49" s="95">
        <f t="shared" si="35"/>
        <v>0</v>
      </c>
      <c r="D49" s="95">
        <f t="shared" si="1"/>
        <v>0</v>
      </c>
      <c r="E49" s="95">
        <f t="shared" si="2"/>
        <v>0</v>
      </c>
      <c r="F49" s="114"/>
      <c r="G49" s="95">
        <f t="shared" si="3"/>
        <v>0</v>
      </c>
      <c r="H49" s="114"/>
      <c r="I49" s="95">
        <f t="shared" si="4"/>
        <v>0</v>
      </c>
      <c r="J49" s="114"/>
      <c r="K49" s="95">
        <f t="shared" si="5"/>
        <v>0</v>
      </c>
      <c r="L49" s="114"/>
      <c r="M49" s="95">
        <f t="shared" si="16"/>
        <v>0</v>
      </c>
      <c r="N49" s="114"/>
      <c r="O49" s="95">
        <f t="shared" si="17"/>
        <v>0</v>
      </c>
      <c r="P49" s="114"/>
      <c r="Q49" s="95">
        <f t="shared" si="18"/>
        <v>0</v>
      </c>
      <c r="R49" s="114"/>
      <c r="S49" s="95">
        <f t="shared" si="19"/>
        <v>0</v>
      </c>
      <c r="T49" s="114"/>
      <c r="U49" s="95">
        <f t="shared" si="20"/>
        <v>0</v>
      </c>
      <c r="V49" s="114"/>
      <c r="W49" s="95">
        <f t="shared" si="21"/>
        <v>0</v>
      </c>
      <c r="X49" s="114"/>
      <c r="Y49" s="95">
        <f t="shared" si="22"/>
        <v>0</v>
      </c>
      <c r="Z49" s="114"/>
      <c r="AA49" s="95">
        <f t="shared" si="23"/>
        <v>0</v>
      </c>
      <c r="AB49" s="114"/>
      <c r="AC49" s="95">
        <f t="shared" si="24"/>
        <v>0</v>
      </c>
      <c r="AD49" s="114"/>
      <c r="AE49" s="95">
        <f t="shared" si="25"/>
        <v>0</v>
      </c>
      <c r="AF49" s="114"/>
      <c r="AG49" s="95">
        <f t="shared" si="26"/>
        <v>0</v>
      </c>
      <c r="AH49" s="114"/>
      <c r="AI49" s="95">
        <f t="shared" si="27"/>
        <v>0</v>
      </c>
      <c r="AJ49" s="114"/>
      <c r="AK49" s="95">
        <f t="shared" si="28"/>
        <v>0</v>
      </c>
      <c r="AL49" s="114"/>
      <c r="AM49" s="95">
        <f t="shared" si="29"/>
        <v>0</v>
      </c>
      <c r="AN49" s="114"/>
      <c r="AO49" s="95">
        <f t="shared" si="30"/>
        <v>0</v>
      </c>
      <c r="AP49" s="114"/>
      <c r="AQ49" s="95">
        <f t="shared" si="31"/>
        <v>0</v>
      </c>
      <c r="AR49" s="114"/>
      <c r="AS49" s="95">
        <f t="shared" si="32"/>
        <v>0</v>
      </c>
      <c r="AT49" s="114"/>
      <c r="AU49" s="95">
        <f t="shared" si="33"/>
        <v>0</v>
      </c>
      <c r="AV49" s="114"/>
      <c r="AW49" s="95">
        <f t="shared" si="34"/>
        <v>0</v>
      </c>
      <c r="AX49" s="114"/>
      <c r="AY49" s="95">
        <f t="shared" si="6"/>
        <v>0</v>
      </c>
    </row>
    <row r="50" spans="1:51" ht="15" customHeight="1" hidden="1">
      <c r="A50" s="115" t="s">
        <v>181</v>
      </c>
      <c r="B50" s="119" t="s">
        <v>182</v>
      </c>
      <c r="C50" s="95">
        <f t="shared" si="35"/>
        <v>0</v>
      </c>
      <c r="D50" s="95">
        <f t="shared" si="1"/>
        <v>0</v>
      </c>
      <c r="E50" s="95">
        <f t="shared" si="2"/>
        <v>0</v>
      </c>
      <c r="F50" s="114"/>
      <c r="G50" s="95">
        <f t="shared" si="3"/>
        <v>0</v>
      </c>
      <c r="H50" s="114"/>
      <c r="I50" s="95">
        <f t="shared" si="4"/>
        <v>0</v>
      </c>
      <c r="J50" s="114"/>
      <c r="K50" s="95">
        <f t="shared" si="5"/>
        <v>0</v>
      </c>
      <c r="L50" s="114"/>
      <c r="M50" s="95">
        <f t="shared" si="16"/>
        <v>0</v>
      </c>
      <c r="N50" s="114"/>
      <c r="O50" s="95">
        <f t="shared" si="17"/>
        <v>0</v>
      </c>
      <c r="P50" s="114"/>
      <c r="Q50" s="95">
        <f t="shared" si="18"/>
        <v>0</v>
      </c>
      <c r="R50" s="114"/>
      <c r="S50" s="95">
        <f t="shared" si="19"/>
        <v>0</v>
      </c>
      <c r="T50" s="114"/>
      <c r="U50" s="95">
        <f t="shared" si="20"/>
        <v>0</v>
      </c>
      <c r="V50" s="114"/>
      <c r="W50" s="95">
        <f t="shared" si="21"/>
        <v>0</v>
      </c>
      <c r="X50" s="114"/>
      <c r="Y50" s="95">
        <f t="shared" si="22"/>
        <v>0</v>
      </c>
      <c r="Z50" s="114"/>
      <c r="AA50" s="95">
        <f t="shared" si="23"/>
        <v>0</v>
      </c>
      <c r="AB50" s="114"/>
      <c r="AC50" s="95">
        <f t="shared" si="24"/>
        <v>0</v>
      </c>
      <c r="AD50" s="114"/>
      <c r="AE50" s="95">
        <f t="shared" si="25"/>
        <v>0</v>
      </c>
      <c r="AF50" s="114"/>
      <c r="AG50" s="95">
        <f t="shared" si="26"/>
        <v>0</v>
      </c>
      <c r="AH50" s="114"/>
      <c r="AI50" s="95">
        <f t="shared" si="27"/>
        <v>0</v>
      </c>
      <c r="AJ50" s="114"/>
      <c r="AK50" s="95">
        <f t="shared" si="28"/>
        <v>0</v>
      </c>
      <c r="AL50" s="114"/>
      <c r="AM50" s="95">
        <f t="shared" si="29"/>
        <v>0</v>
      </c>
      <c r="AN50" s="114"/>
      <c r="AO50" s="95">
        <f t="shared" si="30"/>
        <v>0</v>
      </c>
      <c r="AP50" s="114"/>
      <c r="AQ50" s="95">
        <f t="shared" si="31"/>
        <v>0</v>
      </c>
      <c r="AR50" s="114"/>
      <c r="AS50" s="95">
        <f t="shared" si="32"/>
        <v>0</v>
      </c>
      <c r="AT50" s="114"/>
      <c r="AU50" s="95">
        <f t="shared" si="33"/>
        <v>0</v>
      </c>
      <c r="AV50" s="114"/>
      <c r="AW50" s="95">
        <f t="shared" si="34"/>
        <v>0</v>
      </c>
      <c r="AX50" s="114"/>
      <c r="AY50" s="95">
        <f t="shared" si="6"/>
        <v>0</v>
      </c>
    </row>
    <row r="51" spans="1:51" ht="15" customHeight="1" hidden="1">
      <c r="A51" s="115" t="s">
        <v>183</v>
      </c>
      <c r="B51" s="119" t="s">
        <v>184</v>
      </c>
      <c r="C51" s="95">
        <f t="shared" si="35"/>
        <v>0</v>
      </c>
      <c r="D51" s="95">
        <f t="shared" si="1"/>
        <v>0</v>
      </c>
      <c r="E51" s="95">
        <f t="shared" si="2"/>
        <v>0</v>
      </c>
      <c r="F51" s="114"/>
      <c r="G51" s="95">
        <f t="shared" si="3"/>
        <v>0</v>
      </c>
      <c r="H51" s="114"/>
      <c r="I51" s="95">
        <f t="shared" si="4"/>
        <v>0</v>
      </c>
      <c r="J51" s="114"/>
      <c r="K51" s="95">
        <f t="shared" si="5"/>
        <v>0</v>
      </c>
      <c r="L51" s="114"/>
      <c r="M51" s="95">
        <f t="shared" si="16"/>
        <v>0</v>
      </c>
      <c r="N51" s="114"/>
      <c r="O51" s="95">
        <f t="shared" si="17"/>
        <v>0</v>
      </c>
      <c r="P51" s="114"/>
      <c r="Q51" s="95">
        <f t="shared" si="18"/>
        <v>0</v>
      </c>
      <c r="R51" s="114"/>
      <c r="S51" s="95">
        <f t="shared" si="19"/>
        <v>0</v>
      </c>
      <c r="T51" s="114"/>
      <c r="U51" s="95">
        <f t="shared" si="20"/>
        <v>0</v>
      </c>
      <c r="V51" s="114"/>
      <c r="W51" s="95">
        <f t="shared" si="21"/>
        <v>0</v>
      </c>
      <c r="X51" s="114"/>
      <c r="Y51" s="95">
        <f t="shared" si="22"/>
        <v>0</v>
      </c>
      <c r="Z51" s="114"/>
      <c r="AA51" s="95">
        <f t="shared" si="23"/>
        <v>0</v>
      </c>
      <c r="AB51" s="114"/>
      <c r="AC51" s="95">
        <f t="shared" si="24"/>
        <v>0</v>
      </c>
      <c r="AD51" s="114"/>
      <c r="AE51" s="95">
        <f t="shared" si="25"/>
        <v>0</v>
      </c>
      <c r="AF51" s="114"/>
      <c r="AG51" s="95">
        <f t="shared" si="26"/>
        <v>0</v>
      </c>
      <c r="AH51" s="114"/>
      <c r="AI51" s="95">
        <f t="shared" si="27"/>
        <v>0</v>
      </c>
      <c r="AJ51" s="114"/>
      <c r="AK51" s="95">
        <f t="shared" si="28"/>
        <v>0</v>
      </c>
      <c r="AL51" s="114"/>
      <c r="AM51" s="95">
        <f t="shared" si="29"/>
        <v>0</v>
      </c>
      <c r="AN51" s="114"/>
      <c r="AO51" s="95">
        <f t="shared" si="30"/>
        <v>0</v>
      </c>
      <c r="AP51" s="114"/>
      <c r="AQ51" s="95">
        <f t="shared" si="31"/>
        <v>0</v>
      </c>
      <c r="AR51" s="114"/>
      <c r="AS51" s="95">
        <f t="shared" si="32"/>
        <v>0</v>
      </c>
      <c r="AT51" s="114"/>
      <c r="AU51" s="95">
        <f t="shared" si="33"/>
        <v>0</v>
      </c>
      <c r="AV51" s="114"/>
      <c r="AW51" s="95">
        <f t="shared" si="34"/>
        <v>0</v>
      </c>
      <c r="AX51" s="114"/>
      <c r="AY51" s="95">
        <f t="shared" si="6"/>
        <v>0</v>
      </c>
    </row>
    <row r="52" spans="1:51" ht="15" customHeight="1" hidden="1">
      <c r="A52" s="115" t="s">
        <v>185</v>
      </c>
      <c r="B52" s="119" t="s">
        <v>186</v>
      </c>
      <c r="C52" s="95">
        <f t="shared" si="35"/>
        <v>0</v>
      </c>
      <c r="D52" s="95">
        <f t="shared" si="1"/>
        <v>0</v>
      </c>
      <c r="E52" s="95">
        <f t="shared" si="2"/>
        <v>0</v>
      </c>
      <c r="F52" s="114"/>
      <c r="G52" s="95">
        <f t="shared" si="3"/>
        <v>0</v>
      </c>
      <c r="H52" s="114"/>
      <c r="I52" s="95">
        <f t="shared" si="4"/>
        <v>0</v>
      </c>
      <c r="J52" s="114"/>
      <c r="K52" s="95">
        <f t="shared" si="5"/>
        <v>0</v>
      </c>
      <c r="L52" s="114"/>
      <c r="M52" s="95">
        <f t="shared" si="16"/>
        <v>0</v>
      </c>
      <c r="N52" s="114"/>
      <c r="O52" s="95">
        <f t="shared" si="17"/>
        <v>0</v>
      </c>
      <c r="P52" s="114"/>
      <c r="Q52" s="95">
        <f t="shared" si="18"/>
        <v>0</v>
      </c>
      <c r="R52" s="114"/>
      <c r="S52" s="95">
        <f t="shared" si="19"/>
        <v>0</v>
      </c>
      <c r="T52" s="114"/>
      <c r="U52" s="95">
        <f t="shared" si="20"/>
        <v>0</v>
      </c>
      <c r="V52" s="114"/>
      <c r="W52" s="95">
        <f t="shared" si="21"/>
        <v>0</v>
      </c>
      <c r="X52" s="114"/>
      <c r="Y52" s="95">
        <f t="shared" si="22"/>
        <v>0</v>
      </c>
      <c r="Z52" s="114"/>
      <c r="AA52" s="95">
        <f t="shared" si="23"/>
        <v>0</v>
      </c>
      <c r="AB52" s="114"/>
      <c r="AC52" s="95">
        <f t="shared" si="24"/>
        <v>0</v>
      </c>
      <c r="AD52" s="114"/>
      <c r="AE52" s="95">
        <f t="shared" si="25"/>
        <v>0</v>
      </c>
      <c r="AF52" s="114"/>
      <c r="AG52" s="95">
        <f t="shared" si="26"/>
        <v>0</v>
      </c>
      <c r="AH52" s="114"/>
      <c r="AI52" s="95">
        <f t="shared" si="27"/>
        <v>0</v>
      </c>
      <c r="AJ52" s="114"/>
      <c r="AK52" s="95">
        <f t="shared" si="28"/>
        <v>0</v>
      </c>
      <c r="AL52" s="114"/>
      <c r="AM52" s="95">
        <f t="shared" si="29"/>
        <v>0</v>
      </c>
      <c r="AN52" s="114"/>
      <c r="AO52" s="95">
        <f t="shared" si="30"/>
        <v>0</v>
      </c>
      <c r="AP52" s="114"/>
      <c r="AQ52" s="95">
        <f t="shared" si="31"/>
        <v>0</v>
      </c>
      <c r="AR52" s="114"/>
      <c r="AS52" s="95">
        <f t="shared" si="32"/>
        <v>0</v>
      </c>
      <c r="AT52" s="114"/>
      <c r="AU52" s="95">
        <f t="shared" si="33"/>
        <v>0</v>
      </c>
      <c r="AV52" s="114"/>
      <c r="AW52" s="95">
        <f t="shared" si="34"/>
        <v>0</v>
      </c>
      <c r="AX52" s="114"/>
      <c r="AY52" s="95">
        <f t="shared" si="6"/>
        <v>0</v>
      </c>
    </row>
    <row r="53" spans="1:51" ht="15" customHeight="1" hidden="1">
      <c r="A53" s="115" t="s">
        <v>187</v>
      </c>
      <c r="B53" s="119" t="s">
        <v>188</v>
      </c>
      <c r="C53" s="95">
        <f t="shared" si="35"/>
        <v>0</v>
      </c>
      <c r="D53" s="95">
        <f t="shared" si="1"/>
        <v>0</v>
      </c>
      <c r="E53" s="95">
        <f t="shared" si="2"/>
        <v>0</v>
      </c>
      <c r="F53" s="114"/>
      <c r="G53" s="95">
        <f t="shared" si="3"/>
        <v>0</v>
      </c>
      <c r="H53" s="114"/>
      <c r="I53" s="95">
        <f t="shared" si="4"/>
        <v>0</v>
      </c>
      <c r="J53" s="114"/>
      <c r="K53" s="95">
        <f t="shared" si="5"/>
        <v>0</v>
      </c>
      <c r="L53" s="114"/>
      <c r="M53" s="95">
        <f t="shared" si="16"/>
        <v>0</v>
      </c>
      <c r="N53" s="114"/>
      <c r="O53" s="95">
        <f t="shared" si="17"/>
        <v>0</v>
      </c>
      <c r="P53" s="114"/>
      <c r="Q53" s="95">
        <f t="shared" si="18"/>
        <v>0</v>
      </c>
      <c r="R53" s="114"/>
      <c r="S53" s="95">
        <f t="shared" si="19"/>
        <v>0</v>
      </c>
      <c r="T53" s="114"/>
      <c r="U53" s="95">
        <f t="shared" si="20"/>
        <v>0</v>
      </c>
      <c r="V53" s="114"/>
      <c r="W53" s="95">
        <f t="shared" si="21"/>
        <v>0</v>
      </c>
      <c r="X53" s="114"/>
      <c r="Y53" s="95">
        <f t="shared" si="22"/>
        <v>0</v>
      </c>
      <c r="Z53" s="114"/>
      <c r="AA53" s="95">
        <f t="shared" si="23"/>
        <v>0</v>
      </c>
      <c r="AB53" s="114"/>
      <c r="AC53" s="95">
        <f t="shared" si="24"/>
        <v>0</v>
      </c>
      <c r="AD53" s="114"/>
      <c r="AE53" s="95">
        <f t="shared" si="25"/>
        <v>0</v>
      </c>
      <c r="AF53" s="114"/>
      <c r="AG53" s="95">
        <f t="shared" si="26"/>
        <v>0</v>
      </c>
      <c r="AH53" s="114"/>
      <c r="AI53" s="95">
        <f t="shared" si="27"/>
        <v>0</v>
      </c>
      <c r="AJ53" s="114"/>
      <c r="AK53" s="95">
        <f t="shared" si="28"/>
        <v>0</v>
      </c>
      <c r="AL53" s="114"/>
      <c r="AM53" s="95">
        <f t="shared" si="29"/>
        <v>0</v>
      </c>
      <c r="AN53" s="114"/>
      <c r="AO53" s="95">
        <f t="shared" si="30"/>
        <v>0</v>
      </c>
      <c r="AP53" s="114"/>
      <c r="AQ53" s="95">
        <f t="shared" si="31"/>
        <v>0</v>
      </c>
      <c r="AR53" s="114"/>
      <c r="AS53" s="95">
        <f t="shared" si="32"/>
        <v>0</v>
      </c>
      <c r="AT53" s="114"/>
      <c r="AU53" s="95">
        <f t="shared" si="33"/>
        <v>0</v>
      </c>
      <c r="AV53" s="114"/>
      <c r="AW53" s="95">
        <f t="shared" si="34"/>
        <v>0</v>
      </c>
      <c r="AX53" s="114"/>
      <c r="AY53" s="95">
        <f t="shared" si="6"/>
        <v>0</v>
      </c>
    </row>
    <row r="54" spans="1:51" ht="15" customHeight="1" hidden="1">
      <c r="A54" s="120" t="s">
        <v>189</v>
      </c>
      <c r="B54" s="121" t="s">
        <v>190</v>
      </c>
      <c r="C54" s="95">
        <f t="shared" si="35"/>
        <v>0</v>
      </c>
      <c r="D54" s="95">
        <f t="shared" si="1"/>
        <v>0</v>
      </c>
      <c r="E54" s="95">
        <f t="shared" si="2"/>
        <v>0</v>
      </c>
      <c r="F54" s="114"/>
      <c r="G54" s="95">
        <f t="shared" si="3"/>
        <v>0</v>
      </c>
      <c r="H54" s="114"/>
      <c r="I54" s="95">
        <f t="shared" si="4"/>
        <v>0</v>
      </c>
      <c r="J54" s="114"/>
      <c r="K54" s="95">
        <f t="shared" si="5"/>
        <v>0</v>
      </c>
      <c r="L54" s="114"/>
      <c r="M54" s="95">
        <f t="shared" si="16"/>
        <v>0</v>
      </c>
      <c r="N54" s="114"/>
      <c r="O54" s="95">
        <f t="shared" si="17"/>
        <v>0</v>
      </c>
      <c r="P54" s="114"/>
      <c r="Q54" s="95">
        <f t="shared" si="18"/>
        <v>0</v>
      </c>
      <c r="R54" s="114"/>
      <c r="S54" s="95">
        <f t="shared" si="19"/>
        <v>0</v>
      </c>
      <c r="T54" s="114"/>
      <c r="U54" s="95">
        <f t="shared" si="20"/>
        <v>0</v>
      </c>
      <c r="V54" s="114"/>
      <c r="W54" s="95">
        <f t="shared" si="21"/>
        <v>0</v>
      </c>
      <c r="X54" s="114"/>
      <c r="Y54" s="95">
        <f t="shared" si="22"/>
        <v>0</v>
      </c>
      <c r="Z54" s="114"/>
      <c r="AA54" s="95">
        <f t="shared" si="23"/>
        <v>0</v>
      </c>
      <c r="AB54" s="114"/>
      <c r="AC54" s="95">
        <f t="shared" si="24"/>
        <v>0</v>
      </c>
      <c r="AD54" s="114"/>
      <c r="AE54" s="95">
        <f t="shared" si="25"/>
        <v>0</v>
      </c>
      <c r="AF54" s="114"/>
      <c r="AG54" s="95">
        <f t="shared" si="26"/>
        <v>0</v>
      </c>
      <c r="AH54" s="114"/>
      <c r="AI54" s="95">
        <f t="shared" si="27"/>
        <v>0</v>
      </c>
      <c r="AJ54" s="114"/>
      <c r="AK54" s="95">
        <f t="shared" si="28"/>
        <v>0</v>
      </c>
      <c r="AL54" s="114"/>
      <c r="AM54" s="95">
        <f t="shared" si="29"/>
        <v>0</v>
      </c>
      <c r="AN54" s="114"/>
      <c r="AO54" s="95">
        <f t="shared" si="30"/>
        <v>0</v>
      </c>
      <c r="AP54" s="114"/>
      <c r="AQ54" s="95">
        <f t="shared" si="31"/>
        <v>0</v>
      </c>
      <c r="AR54" s="114"/>
      <c r="AS54" s="95">
        <f t="shared" si="32"/>
        <v>0</v>
      </c>
      <c r="AT54" s="114"/>
      <c r="AU54" s="95">
        <f t="shared" si="33"/>
        <v>0</v>
      </c>
      <c r="AV54" s="114"/>
      <c r="AW54" s="95">
        <f t="shared" si="34"/>
        <v>0</v>
      </c>
      <c r="AX54" s="114"/>
      <c r="AY54" s="95">
        <f t="shared" si="6"/>
        <v>0</v>
      </c>
    </row>
    <row r="56" ht="15">
      <c r="B56" s="135"/>
    </row>
    <row r="57" spans="2:7" ht="15">
      <c r="B57" s="144"/>
      <c r="C57" s="144"/>
      <c r="D57" s="144"/>
      <c r="E57" s="144"/>
      <c r="F57" s="144"/>
      <c r="G57" s="144"/>
    </row>
    <row r="58" spans="2:7" ht="15" customHeight="1">
      <c r="B58" s="145"/>
      <c r="C58" s="146"/>
      <c r="D58" s="147"/>
      <c r="E58" s="149"/>
      <c r="F58" s="144"/>
      <c r="G58" s="144"/>
    </row>
    <row r="59" spans="2:7" ht="15">
      <c r="B59" s="145"/>
      <c r="C59" s="146"/>
      <c r="D59" s="146"/>
      <c r="E59" s="149"/>
      <c r="F59" s="144"/>
      <c r="G59" s="144"/>
    </row>
    <row r="60" spans="2:7" ht="15">
      <c r="B60" s="145"/>
      <c r="C60" s="146"/>
      <c r="D60" s="146"/>
      <c r="E60" s="149"/>
      <c r="F60" s="144"/>
      <c r="G60" s="144"/>
    </row>
    <row r="61" spans="2:7" ht="15">
      <c r="B61" s="145"/>
      <c r="C61" s="146"/>
      <c r="D61" s="147"/>
      <c r="E61" s="149"/>
      <c r="F61" s="144"/>
      <c r="G61" s="144"/>
    </row>
    <row r="62" spans="2:7" ht="15">
      <c r="B62" s="145"/>
      <c r="C62" s="146"/>
      <c r="D62" s="146"/>
      <c r="E62" s="149"/>
      <c r="F62" s="144"/>
      <c r="G62" s="144"/>
    </row>
    <row r="63" spans="2:7" ht="15">
      <c r="B63" s="145"/>
      <c r="C63" s="146"/>
      <c r="D63" s="146"/>
      <c r="E63" s="149"/>
      <c r="F63" s="144"/>
      <c r="G63" s="144"/>
    </row>
    <row r="64" spans="2:7" ht="15">
      <c r="B64" s="145"/>
      <c r="C64" s="146"/>
      <c r="D64" s="147"/>
      <c r="E64" s="149"/>
      <c r="F64" s="144"/>
      <c r="G64" s="144"/>
    </row>
    <row r="65" spans="2:7" ht="15">
      <c r="B65" s="145"/>
      <c r="C65" s="144"/>
      <c r="D65" s="148"/>
      <c r="E65" s="149"/>
      <c r="F65" s="144"/>
      <c r="G65" s="144"/>
    </row>
    <row r="66" spans="2:7" ht="15">
      <c r="B66" s="144"/>
      <c r="C66" s="144"/>
      <c r="D66" s="144"/>
      <c r="E66" s="144"/>
      <c r="F66" s="144"/>
      <c r="G66" s="144"/>
    </row>
    <row r="67" spans="2:7" ht="15">
      <c r="B67" s="144"/>
      <c r="C67" s="144"/>
      <c r="D67" s="144"/>
      <c r="E67" s="144"/>
      <c r="F67" s="144"/>
      <c r="G67" s="144"/>
    </row>
  </sheetData>
  <sheetProtection formatCells="0" formatColumns="0" formatRows="0" insertColumns="0" insertRows="0"/>
  <mergeCells count="34">
    <mergeCell ref="AB8:AC8"/>
    <mergeCell ref="AD8:AE8"/>
    <mergeCell ref="AV8:AW8"/>
    <mergeCell ref="AX8:AY8"/>
    <mergeCell ref="AJ8:AK8"/>
    <mergeCell ref="AL8:AM8"/>
    <mergeCell ref="AN8:AO8"/>
    <mergeCell ref="AP8:AQ8"/>
    <mergeCell ref="AR8:AS8"/>
    <mergeCell ref="AT8:AU8"/>
    <mergeCell ref="AF8:AG8"/>
    <mergeCell ref="AH8:AI8"/>
    <mergeCell ref="L8:M8"/>
    <mergeCell ref="N8:O8"/>
    <mergeCell ref="P8:Q8"/>
    <mergeCell ref="R8:S8"/>
    <mergeCell ref="T8:U8"/>
    <mergeCell ref="V8:W8"/>
    <mergeCell ref="X8:Y8"/>
    <mergeCell ref="Z8:AA8"/>
    <mergeCell ref="A4:AY4"/>
    <mergeCell ref="A5:AY5"/>
    <mergeCell ref="A8:A10"/>
    <mergeCell ref="B8:B10"/>
    <mergeCell ref="C8:C10"/>
    <mergeCell ref="D8:D10"/>
    <mergeCell ref="E8:E10"/>
    <mergeCell ref="F8:G8"/>
    <mergeCell ref="H8:I8"/>
    <mergeCell ref="J8:K8"/>
    <mergeCell ref="AU6:AY6"/>
    <mergeCell ref="AI6:AM6"/>
    <mergeCell ref="K6:O6"/>
    <mergeCell ref="X6:AA6"/>
  </mergeCells>
  <printOptions/>
  <pageMargins left="0.55" right="0.39" top="0.28" bottom="0.27" header="0.2" footer="0.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AY53"/>
  <sheetViews>
    <sheetView showZeros="0" zoomScalePageLayoutView="0" workbookViewId="0" topLeftCell="A4">
      <selection activeCell="I17" sqref="I17"/>
    </sheetView>
  </sheetViews>
  <sheetFormatPr defaultColWidth="9.00390625" defaultRowHeight="14.25"/>
  <cols>
    <col min="1" max="1" width="3.875" style="100" customWidth="1"/>
    <col min="2" max="2" width="35.75390625" style="100" customWidth="1"/>
    <col min="3" max="5" width="8.625" style="100" customWidth="1"/>
    <col min="6" max="13" width="6.875" style="100" customWidth="1"/>
    <col min="14" max="31" width="6.75390625" style="100" customWidth="1"/>
    <col min="32" max="51" width="6.125" style="100" customWidth="1"/>
    <col min="52" max="16384" width="9.00390625" style="100" customWidth="1"/>
  </cols>
  <sheetData>
    <row r="1" ht="15.75">
      <c r="A1" s="99" t="s">
        <v>198</v>
      </c>
    </row>
    <row r="2" ht="15.75">
      <c r="A2" s="99" t="s">
        <v>199</v>
      </c>
    </row>
    <row r="3" ht="15.75">
      <c r="A3" s="101" t="s">
        <v>200</v>
      </c>
    </row>
    <row r="4" spans="1:51" ht="18.75">
      <c r="A4" s="205" t="s">
        <v>211</v>
      </c>
      <c r="B4" s="205"/>
      <c r="C4" s="205"/>
      <c r="D4" s="205"/>
      <c r="E4" s="205"/>
      <c r="F4" s="205"/>
      <c r="G4" s="205"/>
      <c r="H4" s="205"/>
      <c r="I4" s="205"/>
      <c r="J4" s="205"/>
      <c r="K4" s="205"/>
      <c r="L4" s="205"/>
      <c r="M4" s="205"/>
      <c r="N4" s="205"/>
      <c r="O4" s="205"/>
      <c r="P4" s="205"/>
      <c r="Q4" s="205"/>
      <c r="R4" s="205"/>
      <c r="S4" s="205"/>
      <c r="T4" s="205"/>
      <c r="U4" s="205"/>
      <c r="V4" s="205"/>
      <c r="W4" s="205"/>
      <c r="X4" s="205"/>
      <c r="Y4" s="205"/>
      <c r="Z4" s="205"/>
      <c r="AA4" s="205"/>
      <c r="AB4" s="205"/>
      <c r="AC4" s="205"/>
      <c r="AD4" s="205"/>
      <c r="AE4" s="205"/>
      <c r="AF4" s="205"/>
      <c r="AG4" s="205"/>
      <c r="AH4" s="205"/>
      <c r="AI4" s="205"/>
      <c r="AJ4" s="205"/>
      <c r="AK4" s="205"/>
      <c r="AL4" s="205"/>
      <c r="AM4" s="205"/>
      <c r="AN4" s="205"/>
      <c r="AO4" s="205"/>
      <c r="AP4" s="205"/>
      <c r="AQ4" s="205"/>
      <c r="AR4" s="205"/>
      <c r="AS4" s="205"/>
      <c r="AT4" s="205"/>
      <c r="AU4" s="205"/>
      <c r="AV4" s="205"/>
      <c r="AW4" s="205"/>
      <c r="AX4" s="205"/>
      <c r="AY4" s="205"/>
    </row>
    <row r="5" spans="1:51" ht="19.5">
      <c r="A5" s="206" t="s">
        <v>201</v>
      </c>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c r="AM5" s="206"/>
      <c r="AN5" s="206"/>
      <c r="AO5" s="206"/>
      <c r="AP5" s="206"/>
      <c r="AQ5" s="206"/>
      <c r="AR5" s="206"/>
      <c r="AS5" s="206"/>
      <c r="AT5" s="206"/>
      <c r="AU5" s="206"/>
      <c r="AV5" s="206"/>
      <c r="AW5" s="206"/>
      <c r="AX5" s="206"/>
      <c r="AY5" s="206"/>
    </row>
    <row r="7" spans="1:51" ht="38.25" customHeight="1">
      <c r="A7" s="207" t="s">
        <v>156</v>
      </c>
      <c r="B7" s="207" t="s">
        <v>0</v>
      </c>
      <c r="C7" s="210" t="s">
        <v>39</v>
      </c>
      <c r="D7" s="210" t="s">
        <v>40</v>
      </c>
      <c r="E7" s="210" t="s">
        <v>41</v>
      </c>
      <c r="F7" s="200" t="s">
        <v>120</v>
      </c>
      <c r="G7" s="201"/>
      <c r="H7" s="200" t="s">
        <v>122</v>
      </c>
      <c r="I7" s="201"/>
      <c r="J7" s="200" t="s">
        <v>123</v>
      </c>
      <c r="K7" s="201"/>
      <c r="L7" s="200" t="s">
        <v>124</v>
      </c>
      <c r="M7" s="201"/>
      <c r="N7" s="200" t="s">
        <v>125</v>
      </c>
      <c r="O7" s="201"/>
      <c r="P7" s="200" t="s">
        <v>126</v>
      </c>
      <c r="Q7" s="201"/>
      <c r="R7" s="200" t="s">
        <v>127</v>
      </c>
      <c r="S7" s="201"/>
      <c r="T7" s="200" t="s">
        <v>128</v>
      </c>
      <c r="U7" s="201"/>
      <c r="V7" s="200" t="s">
        <v>129</v>
      </c>
      <c r="W7" s="201"/>
      <c r="X7" s="200" t="s">
        <v>130</v>
      </c>
      <c r="Y7" s="201"/>
      <c r="Z7" s="200" t="s">
        <v>131</v>
      </c>
      <c r="AA7" s="201"/>
      <c r="AB7" s="200" t="s">
        <v>132</v>
      </c>
      <c r="AC7" s="201"/>
      <c r="AD7" s="200" t="s">
        <v>133</v>
      </c>
      <c r="AE7" s="201"/>
      <c r="AF7" s="200" t="s">
        <v>134</v>
      </c>
      <c r="AG7" s="201"/>
      <c r="AH7" s="200" t="s">
        <v>135</v>
      </c>
      <c r="AI7" s="201"/>
      <c r="AJ7" s="200" t="s">
        <v>136</v>
      </c>
      <c r="AK7" s="201"/>
      <c r="AL7" s="200" t="s">
        <v>137</v>
      </c>
      <c r="AM7" s="201"/>
      <c r="AN7" s="200" t="s">
        <v>138</v>
      </c>
      <c r="AO7" s="201"/>
      <c r="AP7" s="200" t="s">
        <v>139</v>
      </c>
      <c r="AQ7" s="201"/>
      <c r="AR7" s="200" t="s">
        <v>140</v>
      </c>
      <c r="AS7" s="201"/>
      <c r="AT7" s="200" t="s">
        <v>141</v>
      </c>
      <c r="AU7" s="201"/>
      <c r="AV7" s="200" t="s">
        <v>142</v>
      </c>
      <c r="AW7" s="201"/>
      <c r="AX7" s="200" t="s">
        <v>143</v>
      </c>
      <c r="AY7" s="201"/>
    </row>
    <row r="8" spans="1:51" ht="29.25" customHeight="1" hidden="1">
      <c r="A8" s="208"/>
      <c r="B8" s="208"/>
      <c r="C8" s="211"/>
      <c r="D8" s="211"/>
      <c r="E8" s="211"/>
      <c r="F8" s="102" t="s">
        <v>157</v>
      </c>
      <c r="G8" s="102" t="s">
        <v>158</v>
      </c>
      <c r="H8" s="102" t="s">
        <v>157</v>
      </c>
      <c r="I8" s="102" t="s">
        <v>158</v>
      </c>
      <c r="J8" s="102" t="s">
        <v>157</v>
      </c>
      <c r="K8" s="102" t="s">
        <v>158</v>
      </c>
      <c r="L8" s="102" t="s">
        <v>157</v>
      </c>
      <c r="M8" s="102" t="s">
        <v>158</v>
      </c>
      <c r="N8" s="102" t="s">
        <v>157</v>
      </c>
      <c r="O8" s="102" t="s">
        <v>158</v>
      </c>
      <c r="P8" s="102" t="s">
        <v>157</v>
      </c>
      <c r="Q8" s="102" t="s">
        <v>158</v>
      </c>
      <c r="R8" s="102" t="s">
        <v>157</v>
      </c>
      <c r="S8" s="102" t="s">
        <v>158</v>
      </c>
      <c r="T8" s="102" t="s">
        <v>157</v>
      </c>
      <c r="U8" s="102" t="s">
        <v>158</v>
      </c>
      <c r="V8" s="102" t="s">
        <v>157</v>
      </c>
      <c r="W8" s="102" t="s">
        <v>158</v>
      </c>
      <c r="X8" s="102" t="s">
        <v>157</v>
      </c>
      <c r="Y8" s="102" t="s">
        <v>158</v>
      </c>
      <c r="Z8" s="102" t="s">
        <v>157</v>
      </c>
      <c r="AA8" s="102" t="s">
        <v>158</v>
      </c>
      <c r="AB8" s="102" t="s">
        <v>157</v>
      </c>
      <c r="AC8" s="102" t="s">
        <v>158</v>
      </c>
      <c r="AD8" s="102" t="s">
        <v>157</v>
      </c>
      <c r="AE8" s="102" t="s">
        <v>158</v>
      </c>
      <c r="AF8" s="102" t="s">
        <v>157</v>
      </c>
      <c r="AG8" s="102" t="s">
        <v>158</v>
      </c>
      <c r="AH8" s="102" t="s">
        <v>157</v>
      </c>
      <c r="AI8" s="102" t="s">
        <v>158</v>
      </c>
      <c r="AJ8" s="102" t="s">
        <v>157</v>
      </c>
      <c r="AK8" s="102" t="s">
        <v>158</v>
      </c>
      <c r="AL8" s="102" t="s">
        <v>157</v>
      </c>
      <c r="AM8" s="102" t="s">
        <v>158</v>
      </c>
      <c r="AN8" s="102" t="s">
        <v>157</v>
      </c>
      <c r="AO8" s="102" t="s">
        <v>158</v>
      </c>
      <c r="AP8" s="102" t="s">
        <v>157</v>
      </c>
      <c r="AQ8" s="102" t="s">
        <v>158</v>
      </c>
      <c r="AR8" s="102" t="s">
        <v>157</v>
      </c>
      <c r="AS8" s="102" t="s">
        <v>158</v>
      </c>
      <c r="AT8" s="102" t="s">
        <v>157</v>
      </c>
      <c r="AU8" s="102" t="s">
        <v>158</v>
      </c>
      <c r="AV8" s="102" t="s">
        <v>157</v>
      </c>
      <c r="AW8" s="102" t="s">
        <v>158</v>
      </c>
      <c r="AX8" s="102" t="s">
        <v>157</v>
      </c>
      <c r="AY8" s="102" t="s">
        <v>158</v>
      </c>
    </row>
    <row r="9" spans="1:51" ht="61.5" customHeight="1">
      <c r="A9" s="209"/>
      <c r="B9" s="209"/>
      <c r="C9" s="212"/>
      <c r="D9" s="212"/>
      <c r="E9" s="212"/>
      <c r="F9" s="103" t="s">
        <v>144</v>
      </c>
      <c r="G9" s="103" t="s">
        <v>145</v>
      </c>
      <c r="H9" s="103" t="s">
        <v>144</v>
      </c>
      <c r="I9" s="103" t="s">
        <v>145</v>
      </c>
      <c r="J9" s="103" t="s">
        <v>144</v>
      </c>
      <c r="K9" s="103" t="s">
        <v>145</v>
      </c>
      <c r="L9" s="103" t="s">
        <v>144</v>
      </c>
      <c r="M9" s="103" t="s">
        <v>145</v>
      </c>
      <c r="N9" s="103" t="s">
        <v>144</v>
      </c>
      <c r="O9" s="103" t="s">
        <v>145</v>
      </c>
      <c r="P9" s="103" t="s">
        <v>144</v>
      </c>
      <c r="Q9" s="103" t="s">
        <v>145</v>
      </c>
      <c r="R9" s="103" t="s">
        <v>144</v>
      </c>
      <c r="S9" s="103" t="s">
        <v>145</v>
      </c>
      <c r="T9" s="103" t="s">
        <v>144</v>
      </c>
      <c r="U9" s="103" t="s">
        <v>145</v>
      </c>
      <c r="V9" s="103" t="s">
        <v>144</v>
      </c>
      <c r="W9" s="103" t="s">
        <v>145</v>
      </c>
      <c r="X9" s="103" t="s">
        <v>144</v>
      </c>
      <c r="Y9" s="103" t="s">
        <v>145</v>
      </c>
      <c r="Z9" s="103" t="s">
        <v>144</v>
      </c>
      <c r="AA9" s="103" t="s">
        <v>145</v>
      </c>
      <c r="AB9" s="103" t="s">
        <v>144</v>
      </c>
      <c r="AC9" s="103" t="s">
        <v>145</v>
      </c>
      <c r="AD9" s="103" t="s">
        <v>144</v>
      </c>
      <c r="AE9" s="103" t="s">
        <v>145</v>
      </c>
      <c r="AF9" s="103" t="s">
        <v>144</v>
      </c>
      <c r="AG9" s="103" t="s">
        <v>145</v>
      </c>
      <c r="AH9" s="103" t="s">
        <v>144</v>
      </c>
      <c r="AI9" s="103" t="s">
        <v>145</v>
      </c>
      <c r="AJ9" s="103" t="s">
        <v>144</v>
      </c>
      <c r="AK9" s="103" t="s">
        <v>145</v>
      </c>
      <c r="AL9" s="103" t="s">
        <v>144</v>
      </c>
      <c r="AM9" s="103" t="s">
        <v>145</v>
      </c>
      <c r="AN9" s="103" t="s">
        <v>144</v>
      </c>
      <c r="AO9" s="103" t="s">
        <v>145</v>
      </c>
      <c r="AP9" s="103" t="s">
        <v>144</v>
      </c>
      <c r="AQ9" s="103" t="s">
        <v>145</v>
      </c>
      <c r="AR9" s="103" t="s">
        <v>144</v>
      </c>
      <c r="AS9" s="103" t="s">
        <v>145</v>
      </c>
      <c r="AT9" s="103" t="s">
        <v>144</v>
      </c>
      <c r="AU9" s="103" t="s">
        <v>145</v>
      </c>
      <c r="AV9" s="103" t="s">
        <v>144</v>
      </c>
      <c r="AW9" s="103" t="s">
        <v>145</v>
      </c>
      <c r="AX9" s="103" t="s">
        <v>144</v>
      </c>
      <c r="AY9" s="103" t="s">
        <v>145</v>
      </c>
    </row>
    <row r="10" spans="1:51" ht="15">
      <c r="A10" s="104">
        <v>1</v>
      </c>
      <c r="B10" s="104">
        <v>2</v>
      </c>
      <c r="C10" s="104">
        <v>3</v>
      </c>
      <c r="D10" s="104">
        <v>4</v>
      </c>
      <c r="E10" s="104" t="s">
        <v>42</v>
      </c>
      <c r="F10" s="104">
        <v>6</v>
      </c>
      <c r="G10" s="104">
        <v>7</v>
      </c>
      <c r="H10" s="104">
        <v>8</v>
      </c>
      <c r="I10" s="104">
        <v>9</v>
      </c>
      <c r="J10" s="104">
        <v>10</v>
      </c>
      <c r="K10" s="104">
        <v>11</v>
      </c>
      <c r="L10" s="104">
        <v>12</v>
      </c>
      <c r="M10" s="104">
        <v>13</v>
      </c>
      <c r="N10" s="104">
        <v>14</v>
      </c>
      <c r="O10" s="104">
        <v>15</v>
      </c>
      <c r="P10" s="104">
        <v>16</v>
      </c>
      <c r="Q10" s="104">
        <v>17</v>
      </c>
      <c r="R10" s="104">
        <v>18</v>
      </c>
      <c r="S10" s="104">
        <v>19</v>
      </c>
      <c r="T10" s="104">
        <v>20</v>
      </c>
      <c r="U10" s="104">
        <v>21</v>
      </c>
      <c r="V10" s="104">
        <v>22</v>
      </c>
      <c r="W10" s="104">
        <v>23</v>
      </c>
      <c r="X10" s="104">
        <v>24</v>
      </c>
      <c r="Y10" s="104">
        <v>25</v>
      </c>
      <c r="Z10" s="104">
        <v>26</v>
      </c>
      <c r="AA10" s="104">
        <v>27</v>
      </c>
      <c r="AB10" s="104">
        <v>28</v>
      </c>
      <c r="AC10" s="104">
        <v>29</v>
      </c>
      <c r="AD10" s="104">
        <v>30</v>
      </c>
      <c r="AE10" s="104">
        <v>31</v>
      </c>
      <c r="AF10" s="104">
        <v>32</v>
      </c>
      <c r="AG10" s="104">
        <v>33</v>
      </c>
      <c r="AH10" s="104">
        <v>34</v>
      </c>
      <c r="AI10" s="104">
        <v>35</v>
      </c>
      <c r="AJ10" s="104">
        <v>36</v>
      </c>
      <c r="AK10" s="104">
        <v>37</v>
      </c>
      <c r="AL10" s="104">
        <v>38</v>
      </c>
      <c r="AM10" s="104">
        <v>39</v>
      </c>
      <c r="AN10" s="104">
        <v>40</v>
      </c>
      <c r="AO10" s="104">
        <v>41</v>
      </c>
      <c r="AP10" s="104">
        <v>42</v>
      </c>
      <c r="AQ10" s="104">
        <v>43</v>
      </c>
      <c r="AR10" s="104">
        <v>44</v>
      </c>
      <c r="AS10" s="104">
        <v>45</v>
      </c>
      <c r="AT10" s="104">
        <v>46</v>
      </c>
      <c r="AU10" s="104">
        <v>47</v>
      </c>
      <c r="AV10" s="104">
        <v>48</v>
      </c>
      <c r="AW10" s="104">
        <v>49</v>
      </c>
      <c r="AX10" s="104">
        <v>50</v>
      </c>
      <c r="AY10" s="104">
        <v>51</v>
      </c>
    </row>
    <row r="11" spans="1:51" ht="13.5" customHeight="1">
      <c r="A11" s="105" t="s">
        <v>1</v>
      </c>
      <c r="B11" s="105" t="s">
        <v>146</v>
      </c>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row>
    <row r="12" spans="1:51" ht="13.5" customHeight="1">
      <c r="A12" s="107" t="s">
        <v>2</v>
      </c>
      <c r="B12" s="107" t="s">
        <v>147</v>
      </c>
      <c r="C12" s="96">
        <f>SUM(C13:C14)</f>
        <v>0</v>
      </c>
      <c r="D12" s="96">
        <f aca="true" t="shared" si="0" ref="D12:AY12">SUM(D13:D14)</f>
        <v>0</v>
      </c>
      <c r="E12" s="96">
        <f t="shared" si="0"/>
        <v>0</v>
      </c>
      <c r="F12" s="96">
        <f t="shared" si="0"/>
        <v>0</v>
      </c>
      <c r="G12" s="96">
        <f t="shared" si="0"/>
        <v>0</v>
      </c>
      <c r="H12" s="96">
        <f t="shared" si="0"/>
        <v>0</v>
      </c>
      <c r="I12" s="96">
        <f t="shared" si="0"/>
        <v>0</v>
      </c>
      <c r="J12" s="96">
        <f t="shared" si="0"/>
        <v>0</v>
      </c>
      <c r="K12" s="96">
        <f t="shared" si="0"/>
        <v>0</v>
      </c>
      <c r="L12" s="96">
        <f t="shared" si="0"/>
        <v>0</v>
      </c>
      <c r="M12" s="96">
        <f t="shared" si="0"/>
        <v>0</v>
      </c>
      <c r="N12" s="96">
        <f t="shared" si="0"/>
        <v>0</v>
      </c>
      <c r="O12" s="96">
        <f t="shared" si="0"/>
        <v>0</v>
      </c>
      <c r="P12" s="96">
        <f t="shared" si="0"/>
        <v>0</v>
      </c>
      <c r="Q12" s="96">
        <f t="shared" si="0"/>
        <v>0</v>
      </c>
      <c r="R12" s="96">
        <f t="shared" si="0"/>
        <v>0</v>
      </c>
      <c r="S12" s="96">
        <f t="shared" si="0"/>
        <v>0</v>
      </c>
      <c r="T12" s="96">
        <f t="shared" si="0"/>
        <v>0</v>
      </c>
      <c r="U12" s="96">
        <f t="shared" si="0"/>
        <v>0</v>
      </c>
      <c r="V12" s="96">
        <f t="shared" si="0"/>
        <v>0</v>
      </c>
      <c r="W12" s="96">
        <f t="shared" si="0"/>
        <v>0</v>
      </c>
      <c r="X12" s="96">
        <f t="shared" si="0"/>
        <v>0</v>
      </c>
      <c r="Y12" s="96">
        <f t="shared" si="0"/>
        <v>0</v>
      </c>
      <c r="Z12" s="96">
        <f t="shared" si="0"/>
        <v>0</v>
      </c>
      <c r="AA12" s="96">
        <f t="shared" si="0"/>
        <v>0</v>
      </c>
      <c r="AB12" s="96">
        <f t="shared" si="0"/>
        <v>0</v>
      </c>
      <c r="AC12" s="96">
        <f t="shared" si="0"/>
        <v>0</v>
      </c>
      <c r="AD12" s="96">
        <f t="shared" si="0"/>
        <v>0</v>
      </c>
      <c r="AE12" s="96">
        <f t="shared" si="0"/>
        <v>0</v>
      </c>
      <c r="AF12" s="96">
        <f t="shared" si="0"/>
        <v>0</v>
      </c>
      <c r="AG12" s="96">
        <f t="shared" si="0"/>
        <v>0</v>
      </c>
      <c r="AH12" s="96">
        <f t="shared" si="0"/>
        <v>0</v>
      </c>
      <c r="AI12" s="96">
        <f t="shared" si="0"/>
        <v>0</v>
      </c>
      <c r="AJ12" s="96">
        <f t="shared" si="0"/>
        <v>0</v>
      </c>
      <c r="AK12" s="96">
        <f t="shared" si="0"/>
        <v>0</v>
      </c>
      <c r="AL12" s="96">
        <f t="shared" si="0"/>
        <v>0</v>
      </c>
      <c r="AM12" s="96">
        <f t="shared" si="0"/>
        <v>0</v>
      </c>
      <c r="AN12" s="96">
        <f t="shared" si="0"/>
        <v>0</v>
      </c>
      <c r="AO12" s="96">
        <f t="shared" si="0"/>
        <v>0</v>
      </c>
      <c r="AP12" s="96">
        <f t="shared" si="0"/>
        <v>0</v>
      </c>
      <c r="AQ12" s="96">
        <f t="shared" si="0"/>
        <v>0</v>
      </c>
      <c r="AR12" s="96">
        <f t="shared" si="0"/>
        <v>0</v>
      </c>
      <c r="AS12" s="96">
        <f t="shared" si="0"/>
        <v>0</v>
      </c>
      <c r="AT12" s="96">
        <f t="shared" si="0"/>
        <v>0</v>
      </c>
      <c r="AU12" s="96">
        <f t="shared" si="0"/>
        <v>0</v>
      </c>
      <c r="AV12" s="96">
        <f t="shared" si="0"/>
        <v>0</v>
      </c>
      <c r="AW12" s="96">
        <f t="shared" si="0"/>
        <v>0</v>
      </c>
      <c r="AX12" s="96">
        <f t="shared" si="0"/>
        <v>0</v>
      </c>
      <c r="AY12" s="96">
        <f t="shared" si="0"/>
        <v>0</v>
      </c>
    </row>
    <row r="13" spans="1:51" ht="13.5" customHeight="1">
      <c r="A13" s="108" t="s">
        <v>22</v>
      </c>
      <c r="B13" s="108" t="s">
        <v>4</v>
      </c>
      <c r="C13" s="97">
        <f>SUMIF($F$8:$AY$8,"SBC",$F13:$AY13)</f>
        <v>0</v>
      </c>
      <c r="D13" s="97">
        <f aca="true" t="shared" si="1" ref="D13:D53">C13</f>
        <v>0</v>
      </c>
      <c r="E13" s="97">
        <f aca="true" t="shared" si="2" ref="E13:E38">C13-D13</f>
        <v>0</v>
      </c>
      <c r="F13" s="109"/>
      <c r="G13" s="97">
        <f aca="true" t="shared" si="3" ref="G13:G53">F13</f>
        <v>0</v>
      </c>
      <c r="H13" s="109"/>
      <c r="I13" s="97">
        <f aca="true" t="shared" si="4" ref="I13:I53">H13</f>
        <v>0</v>
      </c>
      <c r="J13" s="109"/>
      <c r="K13" s="97">
        <f aca="true" t="shared" si="5" ref="K13:K53">J13</f>
        <v>0</v>
      </c>
      <c r="L13" s="109"/>
      <c r="M13" s="97">
        <f>L13</f>
        <v>0</v>
      </c>
      <c r="N13" s="109"/>
      <c r="O13" s="97">
        <f>N13</f>
        <v>0</v>
      </c>
      <c r="P13" s="109"/>
      <c r="Q13" s="97">
        <f>P13</f>
        <v>0</v>
      </c>
      <c r="R13" s="109"/>
      <c r="S13" s="97">
        <f>R13</f>
        <v>0</v>
      </c>
      <c r="T13" s="109"/>
      <c r="U13" s="97">
        <f>T13</f>
        <v>0</v>
      </c>
      <c r="V13" s="109"/>
      <c r="W13" s="97">
        <f>V13</f>
        <v>0</v>
      </c>
      <c r="X13" s="109"/>
      <c r="Y13" s="97">
        <f>X13</f>
        <v>0</v>
      </c>
      <c r="Z13" s="109"/>
      <c r="AA13" s="97">
        <f>Z13</f>
        <v>0</v>
      </c>
      <c r="AB13" s="109"/>
      <c r="AC13" s="97">
        <f>AB13</f>
        <v>0</v>
      </c>
      <c r="AD13" s="109"/>
      <c r="AE13" s="97">
        <f>AD13</f>
        <v>0</v>
      </c>
      <c r="AF13" s="109"/>
      <c r="AG13" s="97">
        <f>AF13</f>
        <v>0</v>
      </c>
      <c r="AH13" s="109"/>
      <c r="AI13" s="97">
        <f>AH13</f>
        <v>0</v>
      </c>
      <c r="AJ13" s="109"/>
      <c r="AK13" s="97">
        <f>AJ13</f>
        <v>0</v>
      </c>
      <c r="AL13" s="109"/>
      <c r="AM13" s="97">
        <f>AL13</f>
        <v>0</v>
      </c>
      <c r="AN13" s="109"/>
      <c r="AO13" s="97">
        <f>AN13</f>
        <v>0</v>
      </c>
      <c r="AP13" s="109"/>
      <c r="AQ13" s="97">
        <f>AP13</f>
        <v>0</v>
      </c>
      <c r="AR13" s="109"/>
      <c r="AS13" s="97">
        <f>AR13</f>
        <v>0</v>
      </c>
      <c r="AT13" s="109"/>
      <c r="AU13" s="97">
        <f>AT13</f>
        <v>0</v>
      </c>
      <c r="AV13" s="109"/>
      <c r="AW13" s="97">
        <f>AV13</f>
        <v>0</v>
      </c>
      <c r="AX13" s="109"/>
      <c r="AY13" s="97">
        <f aca="true" t="shared" si="6" ref="AY13:AY53">AX13</f>
        <v>0</v>
      </c>
    </row>
    <row r="14" spans="1:51" ht="13.5" customHeight="1">
      <c r="A14" s="108" t="s">
        <v>27</v>
      </c>
      <c r="B14" s="108" t="s">
        <v>5</v>
      </c>
      <c r="C14" s="97">
        <f>SUMIF($F$8:$AY$8,"SBC",$F14:$AY14)</f>
        <v>0</v>
      </c>
      <c r="D14" s="97">
        <f t="shared" si="1"/>
        <v>0</v>
      </c>
      <c r="E14" s="97">
        <f t="shared" si="2"/>
        <v>0</v>
      </c>
      <c r="F14" s="109"/>
      <c r="G14" s="97">
        <f t="shared" si="3"/>
        <v>0</v>
      </c>
      <c r="H14" s="109"/>
      <c r="I14" s="97">
        <f t="shared" si="4"/>
        <v>0</v>
      </c>
      <c r="J14" s="109"/>
      <c r="K14" s="97">
        <f t="shared" si="5"/>
        <v>0</v>
      </c>
      <c r="L14" s="109"/>
      <c r="M14" s="97">
        <f>L14</f>
        <v>0</v>
      </c>
      <c r="N14" s="109"/>
      <c r="O14" s="97">
        <f>N14</f>
        <v>0</v>
      </c>
      <c r="P14" s="109"/>
      <c r="Q14" s="97">
        <f>P14</f>
        <v>0</v>
      </c>
      <c r="R14" s="109"/>
      <c r="S14" s="97">
        <f>R14</f>
        <v>0</v>
      </c>
      <c r="T14" s="109"/>
      <c r="U14" s="97">
        <f>T14</f>
        <v>0</v>
      </c>
      <c r="V14" s="109"/>
      <c r="W14" s="97">
        <f>V14</f>
        <v>0</v>
      </c>
      <c r="X14" s="109"/>
      <c r="Y14" s="97">
        <f>X14</f>
        <v>0</v>
      </c>
      <c r="Z14" s="109"/>
      <c r="AA14" s="97">
        <f>Z14</f>
        <v>0</v>
      </c>
      <c r="AB14" s="109"/>
      <c r="AC14" s="97">
        <f>AB14</f>
        <v>0</v>
      </c>
      <c r="AD14" s="109"/>
      <c r="AE14" s="97">
        <f>AD14</f>
        <v>0</v>
      </c>
      <c r="AF14" s="109"/>
      <c r="AG14" s="97">
        <f>AF14</f>
        <v>0</v>
      </c>
      <c r="AH14" s="109"/>
      <c r="AI14" s="97">
        <f>AH14</f>
        <v>0</v>
      </c>
      <c r="AJ14" s="109"/>
      <c r="AK14" s="97">
        <f>AJ14</f>
        <v>0</v>
      </c>
      <c r="AL14" s="109"/>
      <c r="AM14" s="97">
        <f>AL14</f>
        <v>0</v>
      </c>
      <c r="AN14" s="109"/>
      <c r="AO14" s="97">
        <f>AN14</f>
        <v>0</v>
      </c>
      <c r="AP14" s="109"/>
      <c r="AQ14" s="97">
        <f>AP14</f>
        <v>0</v>
      </c>
      <c r="AR14" s="109"/>
      <c r="AS14" s="97">
        <f>AR14</f>
        <v>0</v>
      </c>
      <c r="AT14" s="109"/>
      <c r="AU14" s="97">
        <f>AT14</f>
        <v>0</v>
      </c>
      <c r="AV14" s="109"/>
      <c r="AW14" s="97">
        <f>AV14</f>
        <v>0</v>
      </c>
      <c r="AX14" s="109"/>
      <c r="AY14" s="97">
        <f t="shared" si="6"/>
        <v>0</v>
      </c>
    </row>
    <row r="15" spans="1:51" ht="13.5" customHeight="1">
      <c r="A15" s="107" t="s">
        <v>6</v>
      </c>
      <c r="B15" s="107" t="s">
        <v>44</v>
      </c>
      <c r="C15" s="96">
        <f>SUM(C16,C19)</f>
        <v>0</v>
      </c>
      <c r="D15" s="96">
        <f aca="true" t="shared" si="7" ref="D15:AY15">SUM(D16,D19)</f>
        <v>0</v>
      </c>
      <c r="E15" s="96">
        <f t="shared" si="7"/>
        <v>0</v>
      </c>
      <c r="F15" s="96">
        <f t="shared" si="7"/>
        <v>0</v>
      </c>
      <c r="G15" s="96">
        <f t="shared" si="7"/>
        <v>0</v>
      </c>
      <c r="H15" s="96">
        <f t="shared" si="7"/>
        <v>0</v>
      </c>
      <c r="I15" s="96">
        <f t="shared" si="7"/>
        <v>0</v>
      </c>
      <c r="J15" s="96">
        <f t="shared" si="7"/>
        <v>0</v>
      </c>
      <c r="K15" s="96">
        <f t="shared" si="7"/>
        <v>0</v>
      </c>
      <c r="L15" s="96">
        <f t="shared" si="7"/>
        <v>0</v>
      </c>
      <c r="M15" s="96">
        <f t="shared" si="7"/>
        <v>0</v>
      </c>
      <c r="N15" s="96">
        <f t="shared" si="7"/>
        <v>0</v>
      </c>
      <c r="O15" s="96">
        <f t="shared" si="7"/>
        <v>0</v>
      </c>
      <c r="P15" s="96">
        <f t="shared" si="7"/>
        <v>0</v>
      </c>
      <c r="Q15" s="96">
        <f t="shared" si="7"/>
        <v>0</v>
      </c>
      <c r="R15" s="96">
        <f t="shared" si="7"/>
        <v>0</v>
      </c>
      <c r="S15" s="96">
        <f t="shared" si="7"/>
        <v>0</v>
      </c>
      <c r="T15" s="96">
        <f t="shared" si="7"/>
        <v>0</v>
      </c>
      <c r="U15" s="96">
        <f t="shared" si="7"/>
        <v>0</v>
      </c>
      <c r="V15" s="96">
        <f t="shared" si="7"/>
        <v>0</v>
      </c>
      <c r="W15" s="96">
        <f t="shared" si="7"/>
        <v>0</v>
      </c>
      <c r="X15" s="96">
        <f t="shared" si="7"/>
        <v>0</v>
      </c>
      <c r="Y15" s="96">
        <f t="shared" si="7"/>
        <v>0</v>
      </c>
      <c r="Z15" s="96">
        <f t="shared" si="7"/>
        <v>0</v>
      </c>
      <c r="AA15" s="96">
        <f t="shared" si="7"/>
        <v>0</v>
      </c>
      <c r="AB15" s="96">
        <f t="shared" si="7"/>
        <v>0</v>
      </c>
      <c r="AC15" s="96">
        <f t="shared" si="7"/>
        <v>0</v>
      </c>
      <c r="AD15" s="96">
        <f t="shared" si="7"/>
        <v>0</v>
      </c>
      <c r="AE15" s="96">
        <f t="shared" si="7"/>
        <v>0</v>
      </c>
      <c r="AF15" s="96">
        <f t="shared" si="7"/>
        <v>0</v>
      </c>
      <c r="AG15" s="96">
        <f t="shared" si="7"/>
        <v>0</v>
      </c>
      <c r="AH15" s="96">
        <f t="shared" si="7"/>
        <v>0</v>
      </c>
      <c r="AI15" s="96">
        <f t="shared" si="7"/>
        <v>0</v>
      </c>
      <c r="AJ15" s="96">
        <f t="shared" si="7"/>
        <v>0</v>
      </c>
      <c r="AK15" s="96">
        <f t="shared" si="7"/>
        <v>0</v>
      </c>
      <c r="AL15" s="96">
        <f t="shared" si="7"/>
        <v>0</v>
      </c>
      <c r="AM15" s="96">
        <f t="shared" si="7"/>
        <v>0</v>
      </c>
      <c r="AN15" s="96">
        <f t="shared" si="7"/>
        <v>0</v>
      </c>
      <c r="AO15" s="96">
        <f t="shared" si="7"/>
        <v>0</v>
      </c>
      <c r="AP15" s="96">
        <f t="shared" si="7"/>
        <v>0</v>
      </c>
      <c r="AQ15" s="96">
        <f t="shared" si="7"/>
        <v>0</v>
      </c>
      <c r="AR15" s="96">
        <f t="shared" si="7"/>
        <v>0</v>
      </c>
      <c r="AS15" s="96">
        <f t="shared" si="7"/>
        <v>0</v>
      </c>
      <c r="AT15" s="96">
        <f t="shared" si="7"/>
        <v>0</v>
      </c>
      <c r="AU15" s="96">
        <f t="shared" si="7"/>
        <v>0</v>
      </c>
      <c r="AV15" s="96">
        <f t="shared" si="7"/>
        <v>0</v>
      </c>
      <c r="AW15" s="96">
        <f t="shared" si="7"/>
        <v>0</v>
      </c>
      <c r="AX15" s="96">
        <f t="shared" si="7"/>
        <v>0</v>
      </c>
      <c r="AY15" s="96">
        <f t="shared" si="7"/>
        <v>0</v>
      </c>
    </row>
    <row r="16" spans="1:51" ht="13.5" customHeight="1">
      <c r="A16" s="108">
        <v>1</v>
      </c>
      <c r="B16" s="108" t="s">
        <v>148</v>
      </c>
      <c r="C16" s="97">
        <f>SUM(C17:C18)</f>
        <v>0</v>
      </c>
      <c r="D16" s="97">
        <f aca="true" t="shared" si="8" ref="D16:AY16">SUM(D17:D18)</f>
        <v>0</v>
      </c>
      <c r="E16" s="97">
        <f t="shared" si="8"/>
        <v>0</v>
      </c>
      <c r="F16" s="97">
        <f t="shared" si="8"/>
        <v>0</v>
      </c>
      <c r="G16" s="97">
        <f t="shared" si="8"/>
        <v>0</v>
      </c>
      <c r="H16" s="97">
        <f t="shared" si="8"/>
        <v>0</v>
      </c>
      <c r="I16" s="97">
        <f t="shared" si="8"/>
        <v>0</v>
      </c>
      <c r="J16" s="97">
        <f t="shared" si="8"/>
        <v>0</v>
      </c>
      <c r="K16" s="97">
        <f t="shared" si="8"/>
        <v>0</v>
      </c>
      <c r="L16" s="97">
        <f t="shared" si="8"/>
        <v>0</v>
      </c>
      <c r="M16" s="97">
        <f t="shared" si="8"/>
        <v>0</v>
      </c>
      <c r="N16" s="97">
        <f t="shared" si="8"/>
        <v>0</v>
      </c>
      <c r="O16" s="97">
        <f t="shared" si="8"/>
        <v>0</v>
      </c>
      <c r="P16" s="97">
        <f t="shared" si="8"/>
        <v>0</v>
      </c>
      <c r="Q16" s="97">
        <f t="shared" si="8"/>
        <v>0</v>
      </c>
      <c r="R16" s="97">
        <f t="shared" si="8"/>
        <v>0</v>
      </c>
      <c r="S16" s="97">
        <f t="shared" si="8"/>
        <v>0</v>
      </c>
      <c r="T16" s="97">
        <f t="shared" si="8"/>
        <v>0</v>
      </c>
      <c r="U16" s="97">
        <f t="shared" si="8"/>
        <v>0</v>
      </c>
      <c r="V16" s="97">
        <f t="shared" si="8"/>
        <v>0</v>
      </c>
      <c r="W16" s="97">
        <f t="shared" si="8"/>
        <v>0</v>
      </c>
      <c r="X16" s="97">
        <f t="shared" si="8"/>
        <v>0</v>
      </c>
      <c r="Y16" s="97">
        <f t="shared" si="8"/>
        <v>0</v>
      </c>
      <c r="Z16" s="97">
        <f t="shared" si="8"/>
        <v>0</v>
      </c>
      <c r="AA16" s="97">
        <f t="shared" si="8"/>
        <v>0</v>
      </c>
      <c r="AB16" s="97">
        <f t="shared" si="8"/>
        <v>0</v>
      </c>
      <c r="AC16" s="97">
        <f t="shared" si="8"/>
        <v>0</v>
      </c>
      <c r="AD16" s="97">
        <f t="shared" si="8"/>
        <v>0</v>
      </c>
      <c r="AE16" s="97">
        <f t="shared" si="8"/>
        <v>0</v>
      </c>
      <c r="AF16" s="97">
        <f t="shared" si="8"/>
        <v>0</v>
      </c>
      <c r="AG16" s="97">
        <f t="shared" si="8"/>
        <v>0</v>
      </c>
      <c r="AH16" s="97">
        <f t="shared" si="8"/>
        <v>0</v>
      </c>
      <c r="AI16" s="97">
        <f t="shared" si="8"/>
        <v>0</v>
      </c>
      <c r="AJ16" s="97">
        <f t="shared" si="8"/>
        <v>0</v>
      </c>
      <c r="AK16" s="97">
        <f t="shared" si="8"/>
        <v>0</v>
      </c>
      <c r="AL16" s="97">
        <f t="shared" si="8"/>
        <v>0</v>
      </c>
      <c r="AM16" s="97">
        <f t="shared" si="8"/>
        <v>0</v>
      </c>
      <c r="AN16" s="97">
        <f t="shared" si="8"/>
        <v>0</v>
      </c>
      <c r="AO16" s="97">
        <f t="shared" si="8"/>
        <v>0</v>
      </c>
      <c r="AP16" s="97">
        <f t="shared" si="8"/>
        <v>0</v>
      </c>
      <c r="AQ16" s="97">
        <f t="shared" si="8"/>
        <v>0</v>
      </c>
      <c r="AR16" s="97">
        <f t="shared" si="8"/>
        <v>0</v>
      </c>
      <c r="AS16" s="97">
        <f t="shared" si="8"/>
        <v>0</v>
      </c>
      <c r="AT16" s="97">
        <f t="shared" si="8"/>
        <v>0</v>
      </c>
      <c r="AU16" s="97">
        <f t="shared" si="8"/>
        <v>0</v>
      </c>
      <c r="AV16" s="97">
        <f t="shared" si="8"/>
        <v>0</v>
      </c>
      <c r="AW16" s="97">
        <f t="shared" si="8"/>
        <v>0</v>
      </c>
      <c r="AX16" s="97">
        <f t="shared" si="8"/>
        <v>0</v>
      </c>
      <c r="AY16" s="97">
        <f t="shared" si="8"/>
        <v>0</v>
      </c>
    </row>
    <row r="17" spans="1:51" ht="13.5" customHeight="1">
      <c r="A17" s="108" t="s">
        <v>8</v>
      </c>
      <c r="B17" s="108" t="s">
        <v>149</v>
      </c>
      <c r="C17" s="97">
        <f>SUMIF($F$8:$AY$8,"SBC",$F17:$AY17)</f>
        <v>0</v>
      </c>
      <c r="D17" s="97">
        <f t="shared" si="1"/>
        <v>0</v>
      </c>
      <c r="E17" s="97">
        <f t="shared" si="2"/>
        <v>0</v>
      </c>
      <c r="F17" s="109"/>
      <c r="G17" s="97">
        <f t="shared" si="3"/>
        <v>0</v>
      </c>
      <c r="H17" s="109"/>
      <c r="I17" s="97">
        <f t="shared" si="4"/>
        <v>0</v>
      </c>
      <c r="J17" s="109"/>
      <c r="K17" s="97">
        <f t="shared" si="5"/>
        <v>0</v>
      </c>
      <c r="L17" s="109"/>
      <c r="M17" s="97">
        <f>L17</f>
        <v>0</v>
      </c>
      <c r="N17" s="109"/>
      <c r="O17" s="97">
        <f>N17</f>
        <v>0</v>
      </c>
      <c r="P17" s="109"/>
      <c r="Q17" s="97">
        <f>P17</f>
        <v>0</v>
      </c>
      <c r="R17" s="109"/>
      <c r="S17" s="97">
        <f>R17</f>
        <v>0</v>
      </c>
      <c r="T17" s="109"/>
      <c r="U17" s="97">
        <f>T17</f>
        <v>0</v>
      </c>
      <c r="V17" s="109"/>
      <c r="W17" s="97">
        <f>V17</f>
        <v>0</v>
      </c>
      <c r="X17" s="109"/>
      <c r="Y17" s="97">
        <f>X17</f>
        <v>0</v>
      </c>
      <c r="Z17" s="109"/>
      <c r="AA17" s="97">
        <f>Z17</f>
        <v>0</v>
      </c>
      <c r="AB17" s="109"/>
      <c r="AC17" s="97">
        <f>AB17</f>
        <v>0</v>
      </c>
      <c r="AD17" s="109"/>
      <c r="AE17" s="97">
        <f>AD17</f>
        <v>0</v>
      </c>
      <c r="AF17" s="109"/>
      <c r="AG17" s="97">
        <f>AF17</f>
        <v>0</v>
      </c>
      <c r="AH17" s="109"/>
      <c r="AI17" s="97">
        <f>AH17</f>
        <v>0</v>
      </c>
      <c r="AJ17" s="109"/>
      <c r="AK17" s="97">
        <f>AJ17</f>
        <v>0</v>
      </c>
      <c r="AL17" s="109"/>
      <c r="AM17" s="97">
        <f>AL17</f>
        <v>0</v>
      </c>
      <c r="AN17" s="109"/>
      <c r="AO17" s="97">
        <f>AN17</f>
        <v>0</v>
      </c>
      <c r="AP17" s="109"/>
      <c r="AQ17" s="97">
        <f>AP17</f>
        <v>0</v>
      </c>
      <c r="AR17" s="109"/>
      <c r="AS17" s="97">
        <f>AR17</f>
        <v>0</v>
      </c>
      <c r="AT17" s="109"/>
      <c r="AU17" s="97">
        <f>AT17</f>
        <v>0</v>
      </c>
      <c r="AV17" s="109"/>
      <c r="AW17" s="97">
        <f>AV17</f>
        <v>0</v>
      </c>
      <c r="AX17" s="109"/>
      <c r="AY17" s="97">
        <f t="shared" si="6"/>
        <v>0</v>
      </c>
    </row>
    <row r="18" spans="1:51" ht="13.5" customHeight="1">
      <c r="A18" s="108" t="s">
        <v>10</v>
      </c>
      <c r="B18" s="108" t="s">
        <v>11</v>
      </c>
      <c r="C18" s="97">
        <f>SUMIF($F$8:$AY$8,"SBC",$F18:$AY18)</f>
        <v>0</v>
      </c>
      <c r="D18" s="97">
        <f t="shared" si="1"/>
        <v>0</v>
      </c>
      <c r="E18" s="97">
        <f t="shared" si="2"/>
        <v>0</v>
      </c>
      <c r="F18" s="109"/>
      <c r="G18" s="97">
        <f t="shared" si="3"/>
        <v>0</v>
      </c>
      <c r="H18" s="109"/>
      <c r="I18" s="97">
        <f t="shared" si="4"/>
        <v>0</v>
      </c>
      <c r="J18" s="109"/>
      <c r="K18" s="97">
        <f t="shared" si="5"/>
        <v>0</v>
      </c>
      <c r="L18" s="109"/>
      <c r="M18" s="97">
        <f>L18</f>
        <v>0</v>
      </c>
      <c r="N18" s="109"/>
      <c r="O18" s="97">
        <f>N18</f>
        <v>0</v>
      </c>
      <c r="P18" s="109"/>
      <c r="Q18" s="97">
        <f>P18</f>
        <v>0</v>
      </c>
      <c r="R18" s="109"/>
      <c r="S18" s="97">
        <f>R18</f>
        <v>0</v>
      </c>
      <c r="T18" s="109"/>
      <c r="U18" s="97">
        <f>T18</f>
        <v>0</v>
      </c>
      <c r="V18" s="109"/>
      <c r="W18" s="97">
        <f>V18</f>
        <v>0</v>
      </c>
      <c r="X18" s="109"/>
      <c r="Y18" s="97">
        <f>X18</f>
        <v>0</v>
      </c>
      <c r="Z18" s="109"/>
      <c r="AA18" s="97">
        <f>Z18</f>
        <v>0</v>
      </c>
      <c r="AB18" s="109"/>
      <c r="AC18" s="97">
        <f>AB18</f>
        <v>0</v>
      </c>
      <c r="AD18" s="109"/>
      <c r="AE18" s="97">
        <f>AD18</f>
        <v>0</v>
      </c>
      <c r="AF18" s="109"/>
      <c r="AG18" s="97">
        <f>AF18</f>
        <v>0</v>
      </c>
      <c r="AH18" s="109"/>
      <c r="AI18" s="97">
        <f>AH18</f>
        <v>0</v>
      </c>
      <c r="AJ18" s="109"/>
      <c r="AK18" s="97">
        <f>AJ18</f>
        <v>0</v>
      </c>
      <c r="AL18" s="109"/>
      <c r="AM18" s="97">
        <f>AL18</f>
        <v>0</v>
      </c>
      <c r="AN18" s="109"/>
      <c r="AO18" s="97">
        <f>AN18</f>
        <v>0</v>
      </c>
      <c r="AP18" s="109"/>
      <c r="AQ18" s="97">
        <f>AP18</f>
        <v>0</v>
      </c>
      <c r="AR18" s="109"/>
      <c r="AS18" s="97">
        <f>AR18</f>
        <v>0</v>
      </c>
      <c r="AT18" s="109"/>
      <c r="AU18" s="97">
        <f>AT18</f>
        <v>0</v>
      </c>
      <c r="AV18" s="109"/>
      <c r="AW18" s="97">
        <f>AV18</f>
        <v>0</v>
      </c>
      <c r="AX18" s="109"/>
      <c r="AY18" s="97">
        <f t="shared" si="6"/>
        <v>0</v>
      </c>
    </row>
    <row r="19" spans="1:51" ht="13.5" customHeight="1">
      <c r="A19" s="108">
        <v>2</v>
      </c>
      <c r="B19" s="108" t="s">
        <v>12</v>
      </c>
      <c r="C19" s="97">
        <f>SUM(C20:C21)</f>
        <v>0</v>
      </c>
      <c r="D19" s="97">
        <f aca="true" t="shared" si="9" ref="D19:AY19">SUM(D20:D21)</f>
        <v>0</v>
      </c>
      <c r="E19" s="97">
        <f t="shared" si="9"/>
        <v>0</v>
      </c>
      <c r="F19" s="97">
        <f t="shared" si="9"/>
        <v>0</v>
      </c>
      <c r="G19" s="97">
        <f t="shared" si="9"/>
        <v>0</v>
      </c>
      <c r="H19" s="97">
        <f t="shared" si="9"/>
        <v>0</v>
      </c>
      <c r="I19" s="97">
        <f t="shared" si="9"/>
        <v>0</v>
      </c>
      <c r="J19" s="97">
        <f t="shared" si="9"/>
        <v>0</v>
      </c>
      <c r="K19" s="97">
        <f t="shared" si="9"/>
        <v>0</v>
      </c>
      <c r="L19" s="97">
        <f t="shared" si="9"/>
        <v>0</v>
      </c>
      <c r="M19" s="97">
        <f t="shared" si="9"/>
        <v>0</v>
      </c>
      <c r="N19" s="97">
        <f t="shared" si="9"/>
        <v>0</v>
      </c>
      <c r="O19" s="97">
        <f t="shared" si="9"/>
        <v>0</v>
      </c>
      <c r="P19" s="97">
        <f t="shared" si="9"/>
        <v>0</v>
      </c>
      <c r="Q19" s="97">
        <f t="shared" si="9"/>
        <v>0</v>
      </c>
      <c r="R19" s="97">
        <f t="shared" si="9"/>
        <v>0</v>
      </c>
      <c r="S19" s="97">
        <f t="shared" si="9"/>
        <v>0</v>
      </c>
      <c r="T19" s="97">
        <f t="shared" si="9"/>
        <v>0</v>
      </c>
      <c r="U19" s="97">
        <f t="shared" si="9"/>
        <v>0</v>
      </c>
      <c r="V19" s="97">
        <f t="shared" si="9"/>
        <v>0</v>
      </c>
      <c r="W19" s="97">
        <f t="shared" si="9"/>
        <v>0</v>
      </c>
      <c r="X19" s="97">
        <f t="shared" si="9"/>
        <v>0</v>
      </c>
      <c r="Y19" s="97">
        <f t="shared" si="9"/>
        <v>0</v>
      </c>
      <c r="Z19" s="97">
        <f t="shared" si="9"/>
        <v>0</v>
      </c>
      <c r="AA19" s="97">
        <f t="shared" si="9"/>
        <v>0</v>
      </c>
      <c r="AB19" s="97">
        <f t="shared" si="9"/>
        <v>0</v>
      </c>
      <c r="AC19" s="97">
        <f t="shared" si="9"/>
        <v>0</v>
      </c>
      <c r="AD19" s="97">
        <f t="shared" si="9"/>
        <v>0</v>
      </c>
      <c r="AE19" s="97">
        <f t="shared" si="9"/>
        <v>0</v>
      </c>
      <c r="AF19" s="97">
        <f t="shared" si="9"/>
        <v>0</v>
      </c>
      <c r="AG19" s="97">
        <f t="shared" si="9"/>
        <v>0</v>
      </c>
      <c r="AH19" s="97">
        <f t="shared" si="9"/>
        <v>0</v>
      </c>
      <c r="AI19" s="97">
        <f t="shared" si="9"/>
        <v>0</v>
      </c>
      <c r="AJ19" s="97">
        <f t="shared" si="9"/>
        <v>0</v>
      </c>
      <c r="AK19" s="97">
        <f t="shared" si="9"/>
        <v>0</v>
      </c>
      <c r="AL19" s="97">
        <f t="shared" si="9"/>
        <v>0</v>
      </c>
      <c r="AM19" s="97">
        <f t="shared" si="9"/>
        <v>0</v>
      </c>
      <c r="AN19" s="97">
        <f t="shared" si="9"/>
        <v>0</v>
      </c>
      <c r="AO19" s="97">
        <f t="shared" si="9"/>
        <v>0</v>
      </c>
      <c r="AP19" s="97">
        <f t="shared" si="9"/>
        <v>0</v>
      </c>
      <c r="AQ19" s="97">
        <f t="shared" si="9"/>
        <v>0</v>
      </c>
      <c r="AR19" s="97">
        <f t="shared" si="9"/>
        <v>0</v>
      </c>
      <c r="AS19" s="97">
        <f t="shared" si="9"/>
        <v>0</v>
      </c>
      <c r="AT19" s="97">
        <f t="shared" si="9"/>
        <v>0</v>
      </c>
      <c r="AU19" s="97">
        <f t="shared" si="9"/>
        <v>0</v>
      </c>
      <c r="AV19" s="97">
        <f t="shared" si="9"/>
        <v>0</v>
      </c>
      <c r="AW19" s="97">
        <f t="shared" si="9"/>
        <v>0</v>
      </c>
      <c r="AX19" s="97">
        <f t="shared" si="9"/>
        <v>0</v>
      </c>
      <c r="AY19" s="97">
        <f t="shared" si="9"/>
        <v>0</v>
      </c>
    </row>
    <row r="20" spans="1:51" ht="13.5" customHeight="1">
      <c r="A20" s="108" t="s">
        <v>8</v>
      </c>
      <c r="B20" s="108" t="s">
        <v>150</v>
      </c>
      <c r="C20" s="97">
        <f>SUMIF($F$8:$AY$8,"SBC",$F20:$AY20)</f>
        <v>0</v>
      </c>
      <c r="D20" s="97">
        <f t="shared" si="1"/>
        <v>0</v>
      </c>
      <c r="E20" s="97">
        <f t="shared" si="2"/>
        <v>0</v>
      </c>
      <c r="F20" s="109"/>
      <c r="G20" s="97">
        <f t="shared" si="3"/>
        <v>0</v>
      </c>
      <c r="H20" s="109"/>
      <c r="I20" s="97">
        <f t="shared" si="4"/>
        <v>0</v>
      </c>
      <c r="J20" s="109"/>
      <c r="K20" s="97">
        <f t="shared" si="5"/>
        <v>0</v>
      </c>
      <c r="L20" s="109"/>
      <c r="M20" s="97">
        <f>L20</f>
        <v>0</v>
      </c>
      <c r="N20" s="109"/>
      <c r="O20" s="97">
        <f>N20</f>
        <v>0</v>
      </c>
      <c r="P20" s="109"/>
      <c r="Q20" s="97">
        <f>P20</f>
        <v>0</v>
      </c>
      <c r="R20" s="109"/>
      <c r="S20" s="97">
        <f>R20</f>
        <v>0</v>
      </c>
      <c r="T20" s="109"/>
      <c r="U20" s="97">
        <f>T20</f>
        <v>0</v>
      </c>
      <c r="V20" s="109"/>
      <c r="W20" s="97">
        <f>V20</f>
        <v>0</v>
      </c>
      <c r="X20" s="109"/>
      <c r="Y20" s="97">
        <f>X20</f>
        <v>0</v>
      </c>
      <c r="Z20" s="109"/>
      <c r="AA20" s="97">
        <f>Z20</f>
        <v>0</v>
      </c>
      <c r="AB20" s="109"/>
      <c r="AC20" s="97">
        <f>AB20</f>
        <v>0</v>
      </c>
      <c r="AD20" s="109"/>
      <c r="AE20" s="97">
        <f>AD20</f>
        <v>0</v>
      </c>
      <c r="AF20" s="109"/>
      <c r="AG20" s="97">
        <f>AF20</f>
        <v>0</v>
      </c>
      <c r="AH20" s="109"/>
      <c r="AI20" s="97">
        <f>AH20</f>
        <v>0</v>
      </c>
      <c r="AJ20" s="109"/>
      <c r="AK20" s="97">
        <f>AJ20</f>
        <v>0</v>
      </c>
      <c r="AL20" s="109"/>
      <c r="AM20" s="97">
        <f>AL20</f>
        <v>0</v>
      </c>
      <c r="AN20" s="109"/>
      <c r="AO20" s="97">
        <f>AN20</f>
        <v>0</v>
      </c>
      <c r="AP20" s="109"/>
      <c r="AQ20" s="97">
        <f>AP20</f>
        <v>0</v>
      </c>
      <c r="AR20" s="109"/>
      <c r="AS20" s="97">
        <f>AR20</f>
        <v>0</v>
      </c>
      <c r="AT20" s="109"/>
      <c r="AU20" s="97">
        <f>AT20</f>
        <v>0</v>
      </c>
      <c r="AV20" s="109"/>
      <c r="AW20" s="97">
        <f>AV20</f>
        <v>0</v>
      </c>
      <c r="AX20" s="109"/>
      <c r="AY20" s="97">
        <f t="shared" si="6"/>
        <v>0</v>
      </c>
    </row>
    <row r="21" spans="1:51" ht="13.5" customHeight="1">
      <c r="A21" s="108" t="s">
        <v>10</v>
      </c>
      <c r="B21" s="108" t="s">
        <v>151</v>
      </c>
      <c r="C21" s="97">
        <f>SUMIF($F$8:$AY$8,"SBC",$F21:$AY21)</f>
        <v>0</v>
      </c>
      <c r="D21" s="97">
        <f t="shared" si="1"/>
        <v>0</v>
      </c>
      <c r="E21" s="97">
        <f t="shared" si="2"/>
        <v>0</v>
      </c>
      <c r="F21" s="109"/>
      <c r="G21" s="97">
        <f t="shared" si="3"/>
        <v>0</v>
      </c>
      <c r="H21" s="109"/>
      <c r="I21" s="97">
        <f t="shared" si="4"/>
        <v>0</v>
      </c>
      <c r="J21" s="109"/>
      <c r="K21" s="97">
        <f t="shared" si="5"/>
        <v>0</v>
      </c>
      <c r="L21" s="109"/>
      <c r="M21" s="97">
        <f>L21</f>
        <v>0</v>
      </c>
      <c r="N21" s="109"/>
      <c r="O21" s="97">
        <f>N21</f>
        <v>0</v>
      </c>
      <c r="P21" s="109"/>
      <c r="Q21" s="97">
        <f>P21</f>
        <v>0</v>
      </c>
      <c r="R21" s="109"/>
      <c r="S21" s="97">
        <f>R21</f>
        <v>0</v>
      </c>
      <c r="T21" s="109"/>
      <c r="U21" s="97">
        <f>T21</f>
        <v>0</v>
      </c>
      <c r="V21" s="109"/>
      <c r="W21" s="97">
        <f>V21</f>
        <v>0</v>
      </c>
      <c r="X21" s="109"/>
      <c r="Y21" s="97">
        <f>X21</f>
        <v>0</v>
      </c>
      <c r="Z21" s="109"/>
      <c r="AA21" s="97">
        <f>Z21</f>
        <v>0</v>
      </c>
      <c r="AB21" s="109"/>
      <c r="AC21" s="97">
        <f>AB21</f>
        <v>0</v>
      </c>
      <c r="AD21" s="109"/>
      <c r="AE21" s="97">
        <f>AD21</f>
        <v>0</v>
      </c>
      <c r="AF21" s="109"/>
      <c r="AG21" s="97">
        <f>AF21</f>
        <v>0</v>
      </c>
      <c r="AH21" s="109"/>
      <c r="AI21" s="97">
        <f>AH21</f>
        <v>0</v>
      </c>
      <c r="AJ21" s="109"/>
      <c r="AK21" s="97">
        <f>AJ21</f>
        <v>0</v>
      </c>
      <c r="AL21" s="109"/>
      <c r="AM21" s="97">
        <f>AL21</f>
        <v>0</v>
      </c>
      <c r="AN21" s="109"/>
      <c r="AO21" s="97">
        <f>AN21</f>
        <v>0</v>
      </c>
      <c r="AP21" s="109"/>
      <c r="AQ21" s="97">
        <f>AP21</f>
        <v>0</v>
      </c>
      <c r="AR21" s="109"/>
      <c r="AS21" s="97">
        <f>AR21</f>
        <v>0</v>
      </c>
      <c r="AT21" s="109"/>
      <c r="AU21" s="97">
        <f>AT21</f>
        <v>0</v>
      </c>
      <c r="AV21" s="109"/>
      <c r="AW21" s="97">
        <f>AV21</f>
        <v>0</v>
      </c>
      <c r="AX21" s="109"/>
      <c r="AY21" s="97">
        <f t="shared" si="6"/>
        <v>0</v>
      </c>
    </row>
    <row r="22" spans="1:51" ht="13.5" customHeight="1">
      <c r="A22" s="107" t="s">
        <v>15</v>
      </c>
      <c r="B22" s="107" t="s">
        <v>152</v>
      </c>
      <c r="C22" s="96">
        <f>SUM(C23:C24)</f>
        <v>0</v>
      </c>
      <c r="D22" s="96">
        <f aca="true" t="shared" si="10" ref="D22:AY22">SUM(D23:D24)</f>
        <v>0</v>
      </c>
      <c r="E22" s="96">
        <f t="shared" si="10"/>
        <v>0</v>
      </c>
      <c r="F22" s="96">
        <f t="shared" si="10"/>
        <v>0</v>
      </c>
      <c r="G22" s="96">
        <f t="shared" si="10"/>
        <v>0</v>
      </c>
      <c r="H22" s="96">
        <f t="shared" si="10"/>
        <v>0</v>
      </c>
      <c r="I22" s="96">
        <f t="shared" si="10"/>
        <v>0</v>
      </c>
      <c r="J22" s="96">
        <f t="shared" si="10"/>
        <v>0</v>
      </c>
      <c r="K22" s="96">
        <f t="shared" si="10"/>
        <v>0</v>
      </c>
      <c r="L22" s="96">
        <f t="shared" si="10"/>
        <v>0</v>
      </c>
      <c r="M22" s="96">
        <f t="shared" si="10"/>
        <v>0</v>
      </c>
      <c r="N22" s="96">
        <f t="shared" si="10"/>
        <v>0</v>
      </c>
      <c r="O22" s="96">
        <f t="shared" si="10"/>
        <v>0</v>
      </c>
      <c r="P22" s="96">
        <f t="shared" si="10"/>
        <v>0</v>
      </c>
      <c r="Q22" s="96">
        <f t="shared" si="10"/>
        <v>0</v>
      </c>
      <c r="R22" s="96">
        <f t="shared" si="10"/>
        <v>0</v>
      </c>
      <c r="S22" s="96">
        <f t="shared" si="10"/>
        <v>0</v>
      </c>
      <c r="T22" s="96">
        <f t="shared" si="10"/>
        <v>0</v>
      </c>
      <c r="U22" s="96">
        <f t="shared" si="10"/>
        <v>0</v>
      </c>
      <c r="V22" s="96">
        <f t="shared" si="10"/>
        <v>0</v>
      </c>
      <c r="W22" s="96">
        <f t="shared" si="10"/>
        <v>0</v>
      </c>
      <c r="X22" s="96">
        <f t="shared" si="10"/>
        <v>0</v>
      </c>
      <c r="Y22" s="96">
        <f t="shared" si="10"/>
        <v>0</v>
      </c>
      <c r="Z22" s="96">
        <f t="shared" si="10"/>
        <v>0</v>
      </c>
      <c r="AA22" s="96">
        <f t="shared" si="10"/>
        <v>0</v>
      </c>
      <c r="AB22" s="96">
        <f t="shared" si="10"/>
        <v>0</v>
      </c>
      <c r="AC22" s="96">
        <f t="shared" si="10"/>
        <v>0</v>
      </c>
      <c r="AD22" s="96">
        <f t="shared" si="10"/>
        <v>0</v>
      </c>
      <c r="AE22" s="96">
        <f t="shared" si="10"/>
        <v>0</v>
      </c>
      <c r="AF22" s="96">
        <f t="shared" si="10"/>
        <v>0</v>
      </c>
      <c r="AG22" s="96">
        <f t="shared" si="10"/>
        <v>0</v>
      </c>
      <c r="AH22" s="96">
        <f t="shared" si="10"/>
        <v>0</v>
      </c>
      <c r="AI22" s="96">
        <f t="shared" si="10"/>
        <v>0</v>
      </c>
      <c r="AJ22" s="96">
        <f t="shared" si="10"/>
        <v>0</v>
      </c>
      <c r="AK22" s="96">
        <f t="shared" si="10"/>
        <v>0</v>
      </c>
      <c r="AL22" s="96">
        <f t="shared" si="10"/>
        <v>0</v>
      </c>
      <c r="AM22" s="96">
        <f t="shared" si="10"/>
        <v>0</v>
      </c>
      <c r="AN22" s="96">
        <f t="shared" si="10"/>
        <v>0</v>
      </c>
      <c r="AO22" s="96">
        <f t="shared" si="10"/>
        <v>0</v>
      </c>
      <c r="AP22" s="96">
        <f t="shared" si="10"/>
        <v>0</v>
      </c>
      <c r="AQ22" s="96">
        <f t="shared" si="10"/>
        <v>0</v>
      </c>
      <c r="AR22" s="96">
        <f t="shared" si="10"/>
        <v>0</v>
      </c>
      <c r="AS22" s="96">
        <f t="shared" si="10"/>
        <v>0</v>
      </c>
      <c r="AT22" s="96">
        <f t="shared" si="10"/>
        <v>0</v>
      </c>
      <c r="AU22" s="96">
        <f t="shared" si="10"/>
        <v>0</v>
      </c>
      <c r="AV22" s="96">
        <f t="shared" si="10"/>
        <v>0</v>
      </c>
      <c r="AW22" s="96">
        <f t="shared" si="10"/>
        <v>0</v>
      </c>
      <c r="AX22" s="96">
        <f t="shared" si="10"/>
        <v>0</v>
      </c>
      <c r="AY22" s="96">
        <f t="shared" si="10"/>
        <v>0</v>
      </c>
    </row>
    <row r="23" spans="1:51" ht="13.5" customHeight="1">
      <c r="A23" s="107">
        <v>1</v>
      </c>
      <c r="B23" s="107" t="s">
        <v>4</v>
      </c>
      <c r="C23" s="96">
        <f>SUMIF($F$8:$AY$8,"SBC",$F23:$AY23)</f>
        <v>0</v>
      </c>
      <c r="D23" s="97">
        <f t="shared" si="1"/>
        <v>0</v>
      </c>
      <c r="E23" s="97">
        <f t="shared" si="2"/>
        <v>0</v>
      </c>
      <c r="F23" s="109"/>
      <c r="G23" s="97">
        <f t="shared" si="3"/>
        <v>0</v>
      </c>
      <c r="H23" s="109"/>
      <c r="I23" s="97">
        <f t="shared" si="4"/>
        <v>0</v>
      </c>
      <c r="J23" s="109"/>
      <c r="K23" s="97">
        <f t="shared" si="5"/>
        <v>0</v>
      </c>
      <c r="L23" s="109"/>
      <c r="M23" s="97">
        <f>L23</f>
        <v>0</v>
      </c>
      <c r="N23" s="109"/>
      <c r="O23" s="97">
        <f>N23</f>
        <v>0</v>
      </c>
      <c r="P23" s="109"/>
      <c r="Q23" s="97">
        <f>P23</f>
        <v>0</v>
      </c>
      <c r="R23" s="109"/>
      <c r="S23" s="97">
        <f>R23</f>
        <v>0</v>
      </c>
      <c r="T23" s="109"/>
      <c r="U23" s="97">
        <f>T23</f>
        <v>0</v>
      </c>
      <c r="V23" s="109"/>
      <c r="W23" s="97">
        <f>V23</f>
        <v>0</v>
      </c>
      <c r="X23" s="109"/>
      <c r="Y23" s="97">
        <f>X23</f>
        <v>0</v>
      </c>
      <c r="Z23" s="109"/>
      <c r="AA23" s="97">
        <f>Z23</f>
        <v>0</v>
      </c>
      <c r="AB23" s="109"/>
      <c r="AC23" s="97">
        <f>AB23</f>
        <v>0</v>
      </c>
      <c r="AD23" s="109"/>
      <c r="AE23" s="97">
        <f>AD23</f>
        <v>0</v>
      </c>
      <c r="AF23" s="109"/>
      <c r="AG23" s="97">
        <f>AF23</f>
        <v>0</v>
      </c>
      <c r="AH23" s="109"/>
      <c r="AI23" s="97">
        <f>AH23</f>
        <v>0</v>
      </c>
      <c r="AJ23" s="109"/>
      <c r="AK23" s="97">
        <f>AJ23</f>
        <v>0</v>
      </c>
      <c r="AL23" s="109"/>
      <c r="AM23" s="97">
        <f>AL23</f>
        <v>0</v>
      </c>
      <c r="AN23" s="109"/>
      <c r="AO23" s="97">
        <f>AN23</f>
        <v>0</v>
      </c>
      <c r="AP23" s="109"/>
      <c r="AQ23" s="97">
        <f>AP23</f>
        <v>0</v>
      </c>
      <c r="AR23" s="109"/>
      <c r="AS23" s="97">
        <f>AR23</f>
        <v>0</v>
      </c>
      <c r="AT23" s="109"/>
      <c r="AU23" s="97">
        <f>AT23</f>
        <v>0</v>
      </c>
      <c r="AV23" s="109"/>
      <c r="AW23" s="97">
        <f>AV23</f>
        <v>0</v>
      </c>
      <c r="AX23" s="109"/>
      <c r="AY23" s="97">
        <f t="shared" si="6"/>
        <v>0</v>
      </c>
    </row>
    <row r="24" spans="1:51" ht="13.5" customHeight="1">
      <c r="A24" s="107">
        <v>2</v>
      </c>
      <c r="B24" s="107" t="s">
        <v>5</v>
      </c>
      <c r="C24" s="96">
        <f>SUMIF($F$8:$AY$8,"SBC",$F24:$AY24)</f>
        <v>0</v>
      </c>
      <c r="D24" s="97">
        <f t="shared" si="1"/>
        <v>0</v>
      </c>
      <c r="E24" s="97">
        <f t="shared" si="2"/>
        <v>0</v>
      </c>
      <c r="F24" s="109"/>
      <c r="G24" s="97">
        <f t="shared" si="3"/>
        <v>0</v>
      </c>
      <c r="H24" s="109"/>
      <c r="I24" s="97">
        <f t="shared" si="4"/>
        <v>0</v>
      </c>
      <c r="J24" s="109"/>
      <c r="K24" s="97">
        <f t="shared" si="5"/>
        <v>0</v>
      </c>
      <c r="L24" s="109"/>
      <c r="M24" s="97">
        <f>L24</f>
        <v>0</v>
      </c>
      <c r="N24" s="109"/>
      <c r="O24" s="97">
        <f>N24</f>
        <v>0</v>
      </c>
      <c r="P24" s="109"/>
      <c r="Q24" s="97">
        <f>P24</f>
        <v>0</v>
      </c>
      <c r="R24" s="109"/>
      <c r="S24" s="97">
        <f>R24</f>
        <v>0</v>
      </c>
      <c r="T24" s="109"/>
      <c r="U24" s="97">
        <f>T24</f>
        <v>0</v>
      </c>
      <c r="V24" s="109"/>
      <c r="W24" s="97">
        <f>V24</f>
        <v>0</v>
      </c>
      <c r="X24" s="109"/>
      <c r="Y24" s="97">
        <f>X24</f>
        <v>0</v>
      </c>
      <c r="Z24" s="109"/>
      <c r="AA24" s="97">
        <f>Z24</f>
        <v>0</v>
      </c>
      <c r="AB24" s="109"/>
      <c r="AC24" s="97">
        <f>AB24</f>
        <v>0</v>
      </c>
      <c r="AD24" s="109"/>
      <c r="AE24" s="97">
        <f>AD24</f>
        <v>0</v>
      </c>
      <c r="AF24" s="109"/>
      <c r="AG24" s="97">
        <f>AF24</f>
        <v>0</v>
      </c>
      <c r="AH24" s="109"/>
      <c r="AI24" s="97">
        <f>AH24</f>
        <v>0</v>
      </c>
      <c r="AJ24" s="109"/>
      <c r="AK24" s="97">
        <f>AJ24</f>
        <v>0</v>
      </c>
      <c r="AL24" s="109"/>
      <c r="AM24" s="97">
        <f>AL24</f>
        <v>0</v>
      </c>
      <c r="AN24" s="109"/>
      <c r="AO24" s="97">
        <f>AN24</f>
        <v>0</v>
      </c>
      <c r="AP24" s="109"/>
      <c r="AQ24" s="97">
        <f>AP24</f>
        <v>0</v>
      </c>
      <c r="AR24" s="109"/>
      <c r="AS24" s="97">
        <f>AR24</f>
        <v>0</v>
      </c>
      <c r="AT24" s="109"/>
      <c r="AU24" s="97">
        <f>AT24</f>
        <v>0</v>
      </c>
      <c r="AV24" s="109"/>
      <c r="AW24" s="97">
        <f>AV24</f>
        <v>0</v>
      </c>
      <c r="AX24" s="109"/>
      <c r="AY24" s="97">
        <f t="shared" si="6"/>
        <v>0</v>
      </c>
    </row>
    <row r="25" spans="1:51" ht="13.5" customHeight="1">
      <c r="A25" s="107" t="s">
        <v>17</v>
      </c>
      <c r="B25" s="107" t="s">
        <v>153</v>
      </c>
      <c r="C25" s="96">
        <f>C26</f>
        <v>0</v>
      </c>
      <c r="D25" s="96">
        <f aca="true" t="shared" si="11" ref="D25:AY25">D26</f>
        <v>0</v>
      </c>
      <c r="E25" s="96">
        <f t="shared" si="11"/>
        <v>0</v>
      </c>
      <c r="F25" s="96">
        <f t="shared" si="11"/>
        <v>0</v>
      </c>
      <c r="G25" s="96">
        <f t="shared" si="11"/>
        <v>0</v>
      </c>
      <c r="H25" s="96">
        <f t="shared" si="11"/>
        <v>0</v>
      </c>
      <c r="I25" s="96">
        <f t="shared" si="11"/>
        <v>0</v>
      </c>
      <c r="J25" s="96">
        <f t="shared" si="11"/>
        <v>0</v>
      </c>
      <c r="K25" s="96">
        <f t="shared" si="11"/>
        <v>0</v>
      </c>
      <c r="L25" s="96">
        <f t="shared" si="11"/>
        <v>0</v>
      </c>
      <c r="M25" s="96">
        <f t="shared" si="11"/>
        <v>0</v>
      </c>
      <c r="N25" s="96">
        <f t="shared" si="11"/>
        <v>0</v>
      </c>
      <c r="O25" s="96">
        <f t="shared" si="11"/>
        <v>0</v>
      </c>
      <c r="P25" s="96">
        <f t="shared" si="11"/>
        <v>0</v>
      </c>
      <c r="Q25" s="96">
        <f t="shared" si="11"/>
        <v>0</v>
      </c>
      <c r="R25" s="96">
        <f t="shared" si="11"/>
        <v>0</v>
      </c>
      <c r="S25" s="96">
        <f t="shared" si="11"/>
        <v>0</v>
      </c>
      <c r="T25" s="96">
        <f t="shared" si="11"/>
        <v>0</v>
      </c>
      <c r="U25" s="96">
        <f t="shared" si="11"/>
        <v>0</v>
      </c>
      <c r="V25" s="96">
        <f t="shared" si="11"/>
        <v>0</v>
      </c>
      <c r="W25" s="96">
        <f t="shared" si="11"/>
        <v>0</v>
      </c>
      <c r="X25" s="96">
        <f t="shared" si="11"/>
        <v>0</v>
      </c>
      <c r="Y25" s="96">
        <f t="shared" si="11"/>
        <v>0</v>
      </c>
      <c r="Z25" s="96">
        <f t="shared" si="11"/>
        <v>0</v>
      </c>
      <c r="AA25" s="96">
        <f t="shared" si="11"/>
        <v>0</v>
      </c>
      <c r="AB25" s="96">
        <f t="shared" si="11"/>
        <v>0</v>
      </c>
      <c r="AC25" s="96">
        <f t="shared" si="11"/>
        <v>0</v>
      </c>
      <c r="AD25" s="96">
        <f t="shared" si="11"/>
        <v>0</v>
      </c>
      <c r="AE25" s="96">
        <f t="shared" si="11"/>
        <v>0</v>
      </c>
      <c r="AF25" s="96">
        <f t="shared" si="11"/>
        <v>0</v>
      </c>
      <c r="AG25" s="96">
        <f t="shared" si="11"/>
        <v>0</v>
      </c>
      <c r="AH25" s="96">
        <f t="shared" si="11"/>
        <v>0</v>
      </c>
      <c r="AI25" s="96">
        <f t="shared" si="11"/>
        <v>0</v>
      </c>
      <c r="AJ25" s="96">
        <f t="shared" si="11"/>
        <v>0</v>
      </c>
      <c r="AK25" s="96">
        <f t="shared" si="11"/>
        <v>0</v>
      </c>
      <c r="AL25" s="96">
        <f t="shared" si="11"/>
        <v>0</v>
      </c>
      <c r="AM25" s="96">
        <f t="shared" si="11"/>
        <v>0</v>
      </c>
      <c r="AN25" s="96">
        <f t="shared" si="11"/>
        <v>0</v>
      </c>
      <c r="AO25" s="96">
        <f t="shared" si="11"/>
        <v>0</v>
      </c>
      <c r="AP25" s="96">
        <f t="shared" si="11"/>
        <v>0</v>
      </c>
      <c r="AQ25" s="96">
        <f t="shared" si="11"/>
        <v>0</v>
      </c>
      <c r="AR25" s="96">
        <f t="shared" si="11"/>
        <v>0</v>
      </c>
      <c r="AS25" s="96">
        <f t="shared" si="11"/>
        <v>0</v>
      </c>
      <c r="AT25" s="96">
        <f t="shared" si="11"/>
        <v>0</v>
      </c>
      <c r="AU25" s="96">
        <f t="shared" si="11"/>
        <v>0</v>
      </c>
      <c r="AV25" s="96">
        <f t="shared" si="11"/>
        <v>0</v>
      </c>
      <c r="AW25" s="96">
        <f t="shared" si="11"/>
        <v>0</v>
      </c>
      <c r="AX25" s="96">
        <f t="shared" si="11"/>
        <v>0</v>
      </c>
      <c r="AY25" s="96">
        <f t="shared" si="11"/>
        <v>0</v>
      </c>
    </row>
    <row r="26" spans="1:51" ht="13.5" customHeight="1">
      <c r="A26" s="107" t="s">
        <v>2</v>
      </c>
      <c r="B26" s="107" t="s">
        <v>18</v>
      </c>
      <c r="C26" s="96">
        <f>SUM(C27,C30,C33)</f>
        <v>0</v>
      </c>
      <c r="D26" s="96">
        <f aca="true" t="shared" si="12" ref="D26:AY26">SUM(D27,D30,D33)</f>
        <v>0</v>
      </c>
      <c r="E26" s="96">
        <f t="shared" si="12"/>
        <v>0</v>
      </c>
      <c r="F26" s="96">
        <f t="shared" si="12"/>
        <v>0</v>
      </c>
      <c r="G26" s="96">
        <f t="shared" si="12"/>
        <v>0</v>
      </c>
      <c r="H26" s="96">
        <f t="shared" si="12"/>
        <v>0</v>
      </c>
      <c r="I26" s="96">
        <f t="shared" si="12"/>
        <v>0</v>
      </c>
      <c r="J26" s="96">
        <f t="shared" si="12"/>
        <v>0</v>
      </c>
      <c r="K26" s="96">
        <f t="shared" si="12"/>
        <v>0</v>
      </c>
      <c r="L26" s="96">
        <f t="shared" si="12"/>
        <v>0</v>
      </c>
      <c r="M26" s="96">
        <f t="shared" si="12"/>
        <v>0</v>
      </c>
      <c r="N26" s="96">
        <f t="shared" si="12"/>
        <v>0</v>
      </c>
      <c r="O26" s="96">
        <f t="shared" si="12"/>
        <v>0</v>
      </c>
      <c r="P26" s="96">
        <f t="shared" si="12"/>
        <v>0</v>
      </c>
      <c r="Q26" s="96">
        <f t="shared" si="12"/>
        <v>0</v>
      </c>
      <c r="R26" s="96">
        <f t="shared" si="12"/>
        <v>0</v>
      </c>
      <c r="S26" s="96">
        <f t="shared" si="12"/>
        <v>0</v>
      </c>
      <c r="T26" s="96">
        <f t="shared" si="12"/>
        <v>0</v>
      </c>
      <c r="U26" s="96">
        <f t="shared" si="12"/>
        <v>0</v>
      </c>
      <c r="V26" s="96">
        <f t="shared" si="12"/>
        <v>0</v>
      </c>
      <c r="W26" s="96">
        <f t="shared" si="12"/>
        <v>0</v>
      </c>
      <c r="X26" s="96">
        <f t="shared" si="12"/>
        <v>0</v>
      </c>
      <c r="Y26" s="96">
        <f t="shared" si="12"/>
        <v>0</v>
      </c>
      <c r="Z26" s="96">
        <f t="shared" si="12"/>
        <v>0</v>
      </c>
      <c r="AA26" s="96">
        <f t="shared" si="12"/>
        <v>0</v>
      </c>
      <c r="AB26" s="96">
        <f t="shared" si="12"/>
        <v>0</v>
      </c>
      <c r="AC26" s="96">
        <f t="shared" si="12"/>
        <v>0</v>
      </c>
      <c r="AD26" s="96">
        <f t="shared" si="12"/>
        <v>0</v>
      </c>
      <c r="AE26" s="96">
        <f t="shared" si="12"/>
        <v>0</v>
      </c>
      <c r="AF26" s="96">
        <f t="shared" si="12"/>
        <v>0</v>
      </c>
      <c r="AG26" s="96">
        <f t="shared" si="12"/>
        <v>0</v>
      </c>
      <c r="AH26" s="96">
        <f t="shared" si="12"/>
        <v>0</v>
      </c>
      <c r="AI26" s="96">
        <f t="shared" si="12"/>
        <v>0</v>
      </c>
      <c r="AJ26" s="96">
        <f t="shared" si="12"/>
        <v>0</v>
      </c>
      <c r="AK26" s="96">
        <f t="shared" si="12"/>
        <v>0</v>
      </c>
      <c r="AL26" s="96">
        <f t="shared" si="12"/>
        <v>0</v>
      </c>
      <c r="AM26" s="96">
        <f t="shared" si="12"/>
        <v>0</v>
      </c>
      <c r="AN26" s="96">
        <f t="shared" si="12"/>
        <v>0</v>
      </c>
      <c r="AO26" s="96">
        <f t="shared" si="12"/>
        <v>0</v>
      </c>
      <c r="AP26" s="96">
        <f t="shared" si="12"/>
        <v>0</v>
      </c>
      <c r="AQ26" s="96">
        <f t="shared" si="12"/>
        <v>0</v>
      </c>
      <c r="AR26" s="96">
        <f t="shared" si="12"/>
        <v>0</v>
      </c>
      <c r="AS26" s="96">
        <f t="shared" si="12"/>
        <v>0</v>
      </c>
      <c r="AT26" s="96">
        <f t="shared" si="12"/>
        <v>0</v>
      </c>
      <c r="AU26" s="96">
        <f t="shared" si="12"/>
        <v>0</v>
      </c>
      <c r="AV26" s="96">
        <f t="shared" si="12"/>
        <v>0</v>
      </c>
      <c r="AW26" s="96">
        <f t="shared" si="12"/>
        <v>0</v>
      </c>
      <c r="AX26" s="96">
        <f t="shared" si="12"/>
        <v>0</v>
      </c>
      <c r="AY26" s="96">
        <f t="shared" si="12"/>
        <v>0</v>
      </c>
    </row>
    <row r="27" spans="1:51" ht="13.5" customHeight="1">
      <c r="A27" s="107">
        <v>1</v>
      </c>
      <c r="B27" s="107" t="s">
        <v>12</v>
      </c>
      <c r="C27" s="96">
        <f>SUM(C28:C29)</f>
        <v>0</v>
      </c>
      <c r="D27" s="96">
        <f aca="true" t="shared" si="13" ref="D27:AY27">SUM(D28:D29)</f>
        <v>0</v>
      </c>
      <c r="E27" s="96">
        <f t="shared" si="13"/>
        <v>0</v>
      </c>
      <c r="F27" s="96">
        <f t="shared" si="13"/>
        <v>0</v>
      </c>
      <c r="G27" s="96">
        <f t="shared" si="13"/>
        <v>0</v>
      </c>
      <c r="H27" s="96">
        <f t="shared" si="13"/>
        <v>0</v>
      </c>
      <c r="I27" s="96">
        <f t="shared" si="13"/>
        <v>0</v>
      </c>
      <c r="J27" s="96">
        <f t="shared" si="13"/>
        <v>0</v>
      </c>
      <c r="K27" s="96">
        <f t="shared" si="13"/>
        <v>0</v>
      </c>
      <c r="L27" s="96">
        <f t="shared" si="13"/>
        <v>0</v>
      </c>
      <c r="M27" s="96">
        <f t="shared" si="13"/>
        <v>0</v>
      </c>
      <c r="N27" s="96">
        <f t="shared" si="13"/>
        <v>0</v>
      </c>
      <c r="O27" s="96">
        <f t="shared" si="13"/>
        <v>0</v>
      </c>
      <c r="P27" s="96">
        <f t="shared" si="13"/>
        <v>0</v>
      </c>
      <c r="Q27" s="96">
        <f t="shared" si="13"/>
        <v>0</v>
      </c>
      <c r="R27" s="96">
        <f t="shared" si="13"/>
        <v>0</v>
      </c>
      <c r="S27" s="96">
        <f t="shared" si="13"/>
        <v>0</v>
      </c>
      <c r="T27" s="96">
        <f t="shared" si="13"/>
        <v>0</v>
      </c>
      <c r="U27" s="96">
        <f t="shared" si="13"/>
        <v>0</v>
      </c>
      <c r="V27" s="96">
        <f t="shared" si="13"/>
        <v>0</v>
      </c>
      <c r="W27" s="96">
        <f t="shared" si="13"/>
        <v>0</v>
      </c>
      <c r="X27" s="96">
        <f t="shared" si="13"/>
        <v>0</v>
      </c>
      <c r="Y27" s="96">
        <f t="shared" si="13"/>
        <v>0</v>
      </c>
      <c r="Z27" s="96">
        <f t="shared" si="13"/>
        <v>0</v>
      </c>
      <c r="AA27" s="96">
        <f t="shared" si="13"/>
        <v>0</v>
      </c>
      <c r="AB27" s="96">
        <f t="shared" si="13"/>
        <v>0</v>
      </c>
      <c r="AC27" s="96">
        <f t="shared" si="13"/>
        <v>0</v>
      </c>
      <c r="AD27" s="96">
        <f t="shared" si="13"/>
        <v>0</v>
      </c>
      <c r="AE27" s="96">
        <f t="shared" si="13"/>
        <v>0</v>
      </c>
      <c r="AF27" s="96">
        <f t="shared" si="13"/>
        <v>0</v>
      </c>
      <c r="AG27" s="96">
        <f t="shared" si="13"/>
        <v>0</v>
      </c>
      <c r="AH27" s="96">
        <f t="shared" si="13"/>
        <v>0</v>
      </c>
      <c r="AI27" s="96">
        <f t="shared" si="13"/>
        <v>0</v>
      </c>
      <c r="AJ27" s="96">
        <f t="shared" si="13"/>
        <v>0</v>
      </c>
      <c r="AK27" s="96">
        <f t="shared" si="13"/>
        <v>0</v>
      </c>
      <c r="AL27" s="96">
        <f t="shared" si="13"/>
        <v>0</v>
      </c>
      <c r="AM27" s="96">
        <f t="shared" si="13"/>
        <v>0</v>
      </c>
      <c r="AN27" s="96">
        <f t="shared" si="13"/>
        <v>0</v>
      </c>
      <c r="AO27" s="96">
        <f t="shared" si="13"/>
        <v>0</v>
      </c>
      <c r="AP27" s="96">
        <f t="shared" si="13"/>
        <v>0</v>
      </c>
      <c r="AQ27" s="96">
        <f t="shared" si="13"/>
        <v>0</v>
      </c>
      <c r="AR27" s="96">
        <f t="shared" si="13"/>
        <v>0</v>
      </c>
      <c r="AS27" s="96">
        <f t="shared" si="13"/>
        <v>0</v>
      </c>
      <c r="AT27" s="96">
        <f t="shared" si="13"/>
        <v>0</v>
      </c>
      <c r="AU27" s="96">
        <f t="shared" si="13"/>
        <v>0</v>
      </c>
      <c r="AV27" s="96">
        <f t="shared" si="13"/>
        <v>0</v>
      </c>
      <c r="AW27" s="96">
        <f t="shared" si="13"/>
        <v>0</v>
      </c>
      <c r="AX27" s="96">
        <f t="shared" si="13"/>
        <v>0</v>
      </c>
      <c r="AY27" s="96">
        <f t="shared" si="13"/>
        <v>0</v>
      </c>
    </row>
    <row r="28" spans="1:51" ht="13.5" customHeight="1">
      <c r="A28" s="108" t="s">
        <v>19</v>
      </c>
      <c r="B28" s="108" t="s">
        <v>150</v>
      </c>
      <c r="C28" s="97">
        <f>SUMIF($F$8:$AY$8,"SBC",$F28:$AY28)</f>
        <v>0</v>
      </c>
      <c r="D28" s="97">
        <f t="shared" si="1"/>
        <v>0</v>
      </c>
      <c r="E28" s="97">
        <f t="shared" si="2"/>
        <v>0</v>
      </c>
      <c r="F28" s="109"/>
      <c r="G28" s="97">
        <f t="shared" si="3"/>
        <v>0</v>
      </c>
      <c r="H28" s="109"/>
      <c r="I28" s="97">
        <f t="shared" si="4"/>
        <v>0</v>
      </c>
      <c r="J28" s="109"/>
      <c r="K28" s="97">
        <f t="shared" si="5"/>
        <v>0</v>
      </c>
      <c r="L28" s="109"/>
      <c r="M28" s="97">
        <f>L28</f>
        <v>0</v>
      </c>
      <c r="N28" s="109"/>
      <c r="O28" s="97">
        <f>N28</f>
        <v>0</v>
      </c>
      <c r="P28" s="109"/>
      <c r="Q28" s="97">
        <f>P28</f>
        <v>0</v>
      </c>
      <c r="R28" s="109"/>
      <c r="S28" s="97">
        <f>R28</f>
        <v>0</v>
      </c>
      <c r="T28" s="109"/>
      <c r="U28" s="97">
        <f>T28</f>
        <v>0</v>
      </c>
      <c r="V28" s="109"/>
      <c r="W28" s="97">
        <f>V28</f>
        <v>0</v>
      </c>
      <c r="X28" s="109"/>
      <c r="Y28" s="97">
        <f>X28</f>
        <v>0</v>
      </c>
      <c r="Z28" s="109"/>
      <c r="AA28" s="97">
        <f>Z28</f>
        <v>0</v>
      </c>
      <c r="AB28" s="109"/>
      <c r="AC28" s="97">
        <f>AB28</f>
        <v>0</v>
      </c>
      <c r="AD28" s="109"/>
      <c r="AE28" s="97">
        <f>AD28</f>
        <v>0</v>
      </c>
      <c r="AF28" s="109"/>
      <c r="AG28" s="97">
        <f>AF28</f>
        <v>0</v>
      </c>
      <c r="AH28" s="109"/>
      <c r="AI28" s="97">
        <f>AH28</f>
        <v>0</v>
      </c>
      <c r="AJ28" s="109"/>
      <c r="AK28" s="97">
        <f>AJ28</f>
        <v>0</v>
      </c>
      <c r="AL28" s="109"/>
      <c r="AM28" s="97">
        <f>AL28</f>
        <v>0</v>
      </c>
      <c r="AN28" s="109"/>
      <c r="AO28" s="97">
        <f>AN28</f>
        <v>0</v>
      </c>
      <c r="AP28" s="109"/>
      <c r="AQ28" s="97">
        <f>AP28</f>
        <v>0</v>
      </c>
      <c r="AR28" s="109"/>
      <c r="AS28" s="97">
        <f>AR28</f>
        <v>0</v>
      </c>
      <c r="AT28" s="109"/>
      <c r="AU28" s="97">
        <f>AT28</f>
        <v>0</v>
      </c>
      <c r="AV28" s="109"/>
      <c r="AW28" s="97">
        <f>AV28</f>
        <v>0</v>
      </c>
      <c r="AX28" s="109"/>
      <c r="AY28" s="97">
        <f t="shared" si="6"/>
        <v>0</v>
      </c>
    </row>
    <row r="29" spans="1:51" ht="13.5" customHeight="1">
      <c r="A29" s="108" t="s">
        <v>20</v>
      </c>
      <c r="B29" s="108" t="s">
        <v>151</v>
      </c>
      <c r="C29" s="97">
        <f>SUMIF($F$8:$AY$8,"SBC",$F29:$AY29)</f>
        <v>0</v>
      </c>
      <c r="D29" s="97">
        <f t="shared" si="1"/>
        <v>0</v>
      </c>
      <c r="E29" s="97">
        <f t="shared" si="2"/>
        <v>0</v>
      </c>
      <c r="F29" s="109"/>
      <c r="G29" s="97">
        <f t="shared" si="3"/>
        <v>0</v>
      </c>
      <c r="H29" s="109"/>
      <c r="I29" s="97">
        <f t="shared" si="4"/>
        <v>0</v>
      </c>
      <c r="J29" s="109"/>
      <c r="K29" s="97">
        <f t="shared" si="5"/>
        <v>0</v>
      </c>
      <c r="L29" s="109"/>
      <c r="M29" s="97">
        <f>L29</f>
        <v>0</v>
      </c>
      <c r="N29" s="109"/>
      <c r="O29" s="97">
        <f>N29</f>
        <v>0</v>
      </c>
      <c r="P29" s="109"/>
      <c r="Q29" s="97">
        <f>P29</f>
        <v>0</v>
      </c>
      <c r="R29" s="109"/>
      <c r="S29" s="97">
        <f>R29</f>
        <v>0</v>
      </c>
      <c r="T29" s="109"/>
      <c r="U29" s="97">
        <f>T29</f>
        <v>0</v>
      </c>
      <c r="V29" s="109"/>
      <c r="W29" s="97">
        <f>V29</f>
        <v>0</v>
      </c>
      <c r="X29" s="109"/>
      <c r="Y29" s="97">
        <f>X29</f>
        <v>0</v>
      </c>
      <c r="Z29" s="109"/>
      <c r="AA29" s="97">
        <f>Z29</f>
        <v>0</v>
      </c>
      <c r="AB29" s="109"/>
      <c r="AC29" s="97">
        <f>AB29</f>
        <v>0</v>
      </c>
      <c r="AD29" s="109"/>
      <c r="AE29" s="97">
        <f>AD29</f>
        <v>0</v>
      </c>
      <c r="AF29" s="109"/>
      <c r="AG29" s="97">
        <f>AF29</f>
        <v>0</v>
      </c>
      <c r="AH29" s="109"/>
      <c r="AI29" s="97">
        <f>AH29</f>
        <v>0</v>
      </c>
      <c r="AJ29" s="109"/>
      <c r="AK29" s="97">
        <f>AJ29</f>
        <v>0</v>
      </c>
      <c r="AL29" s="109"/>
      <c r="AM29" s="97">
        <f>AL29</f>
        <v>0</v>
      </c>
      <c r="AN29" s="109"/>
      <c r="AO29" s="97">
        <f>AN29</f>
        <v>0</v>
      </c>
      <c r="AP29" s="109"/>
      <c r="AQ29" s="97">
        <f>AP29</f>
        <v>0</v>
      </c>
      <c r="AR29" s="109"/>
      <c r="AS29" s="97">
        <f>AR29</f>
        <v>0</v>
      </c>
      <c r="AT29" s="109"/>
      <c r="AU29" s="97">
        <f>AT29</f>
        <v>0</v>
      </c>
      <c r="AV29" s="109"/>
      <c r="AW29" s="97">
        <f>AV29</f>
        <v>0</v>
      </c>
      <c r="AX29" s="109"/>
      <c r="AY29" s="97">
        <f t="shared" si="6"/>
        <v>0</v>
      </c>
    </row>
    <row r="30" spans="1:51" ht="13.5" customHeight="1">
      <c r="A30" s="107">
        <v>2</v>
      </c>
      <c r="B30" s="107" t="s">
        <v>154</v>
      </c>
      <c r="C30" s="96">
        <f>SUM(C31:C32)</f>
        <v>0</v>
      </c>
      <c r="D30" s="96">
        <f aca="true" t="shared" si="14" ref="D30:AY30">SUM(D31:D32)</f>
        <v>0</v>
      </c>
      <c r="E30" s="96">
        <f t="shared" si="14"/>
        <v>0</v>
      </c>
      <c r="F30" s="96">
        <f t="shared" si="14"/>
        <v>0</v>
      </c>
      <c r="G30" s="96">
        <f t="shared" si="14"/>
        <v>0</v>
      </c>
      <c r="H30" s="96">
        <f t="shared" si="14"/>
        <v>0</v>
      </c>
      <c r="I30" s="96">
        <f t="shared" si="14"/>
        <v>0</v>
      </c>
      <c r="J30" s="96">
        <f t="shared" si="14"/>
        <v>0</v>
      </c>
      <c r="K30" s="96">
        <f t="shared" si="14"/>
        <v>0</v>
      </c>
      <c r="L30" s="96">
        <f t="shared" si="14"/>
        <v>0</v>
      </c>
      <c r="M30" s="96">
        <f t="shared" si="14"/>
        <v>0</v>
      </c>
      <c r="N30" s="96">
        <f t="shared" si="14"/>
        <v>0</v>
      </c>
      <c r="O30" s="96">
        <f t="shared" si="14"/>
        <v>0</v>
      </c>
      <c r="P30" s="96">
        <f t="shared" si="14"/>
        <v>0</v>
      </c>
      <c r="Q30" s="96">
        <f t="shared" si="14"/>
        <v>0</v>
      </c>
      <c r="R30" s="96">
        <f t="shared" si="14"/>
        <v>0</v>
      </c>
      <c r="S30" s="96">
        <f t="shared" si="14"/>
        <v>0</v>
      </c>
      <c r="T30" s="96">
        <f t="shared" si="14"/>
        <v>0</v>
      </c>
      <c r="U30" s="96">
        <f t="shared" si="14"/>
        <v>0</v>
      </c>
      <c r="V30" s="96">
        <f t="shared" si="14"/>
        <v>0</v>
      </c>
      <c r="W30" s="96">
        <f t="shared" si="14"/>
        <v>0</v>
      </c>
      <c r="X30" s="96">
        <f t="shared" si="14"/>
        <v>0</v>
      </c>
      <c r="Y30" s="96">
        <f t="shared" si="14"/>
        <v>0</v>
      </c>
      <c r="Z30" s="96">
        <f t="shared" si="14"/>
        <v>0</v>
      </c>
      <c r="AA30" s="96">
        <f t="shared" si="14"/>
        <v>0</v>
      </c>
      <c r="AB30" s="96">
        <f t="shared" si="14"/>
        <v>0</v>
      </c>
      <c r="AC30" s="96">
        <f t="shared" si="14"/>
        <v>0</v>
      </c>
      <c r="AD30" s="96">
        <f t="shared" si="14"/>
        <v>0</v>
      </c>
      <c r="AE30" s="96">
        <f t="shared" si="14"/>
        <v>0</v>
      </c>
      <c r="AF30" s="96">
        <f t="shared" si="14"/>
        <v>0</v>
      </c>
      <c r="AG30" s="96">
        <f t="shared" si="14"/>
        <v>0</v>
      </c>
      <c r="AH30" s="96">
        <f t="shared" si="14"/>
        <v>0</v>
      </c>
      <c r="AI30" s="96">
        <f t="shared" si="14"/>
        <v>0</v>
      </c>
      <c r="AJ30" s="96">
        <f t="shared" si="14"/>
        <v>0</v>
      </c>
      <c r="AK30" s="96">
        <f t="shared" si="14"/>
        <v>0</v>
      </c>
      <c r="AL30" s="96">
        <f t="shared" si="14"/>
        <v>0</v>
      </c>
      <c r="AM30" s="96">
        <f t="shared" si="14"/>
        <v>0</v>
      </c>
      <c r="AN30" s="96">
        <f t="shared" si="14"/>
        <v>0</v>
      </c>
      <c r="AO30" s="96">
        <f t="shared" si="14"/>
        <v>0</v>
      </c>
      <c r="AP30" s="96">
        <f t="shared" si="14"/>
        <v>0</v>
      </c>
      <c r="AQ30" s="96">
        <f t="shared" si="14"/>
        <v>0</v>
      </c>
      <c r="AR30" s="96">
        <f t="shared" si="14"/>
        <v>0</v>
      </c>
      <c r="AS30" s="96">
        <f t="shared" si="14"/>
        <v>0</v>
      </c>
      <c r="AT30" s="96">
        <f t="shared" si="14"/>
        <v>0</v>
      </c>
      <c r="AU30" s="96">
        <f t="shared" si="14"/>
        <v>0</v>
      </c>
      <c r="AV30" s="96">
        <f t="shared" si="14"/>
        <v>0</v>
      </c>
      <c r="AW30" s="96">
        <f t="shared" si="14"/>
        <v>0</v>
      </c>
      <c r="AX30" s="96">
        <f t="shared" si="14"/>
        <v>0</v>
      </c>
      <c r="AY30" s="96">
        <f t="shared" si="14"/>
        <v>0</v>
      </c>
    </row>
    <row r="31" spans="1:51" ht="13.5" customHeight="1">
      <c r="A31" s="108" t="s">
        <v>22</v>
      </c>
      <c r="B31" s="108" t="s">
        <v>149</v>
      </c>
      <c r="C31" s="97">
        <f>SUMIF($F$8:$AY$8,"SBC",$F31:$AY31)</f>
        <v>0</v>
      </c>
      <c r="D31" s="97">
        <f t="shared" si="1"/>
        <v>0</v>
      </c>
      <c r="E31" s="97">
        <f t="shared" si="2"/>
        <v>0</v>
      </c>
      <c r="F31" s="109"/>
      <c r="G31" s="97">
        <f t="shared" si="3"/>
        <v>0</v>
      </c>
      <c r="H31" s="109"/>
      <c r="I31" s="97">
        <f t="shared" si="4"/>
        <v>0</v>
      </c>
      <c r="J31" s="109"/>
      <c r="K31" s="97">
        <f t="shared" si="5"/>
        <v>0</v>
      </c>
      <c r="L31" s="109"/>
      <c r="M31" s="97">
        <f>L31</f>
        <v>0</v>
      </c>
      <c r="N31" s="109"/>
      <c r="O31" s="97">
        <f>N31</f>
        <v>0</v>
      </c>
      <c r="P31" s="109"/>
      <c r="Q31" s="97">
        <f>P31</f>
        <v>0</v>
      </c>
      <c r="R31" s="109"/>
      <c r="S31" s="97">
        <f>R31</f>
        <v>0</v>
      </c>
      <c r="T31" s="109"/>
      <c r="U31" s="97">
        <f>T31</f>
        <v>0</v>
      </c>
      <c r="V31" s="109"/>
      <c r="W31" s="97">
        <f>V31</f>
        <v>0</v>
      </c>
      <c r="X31" s="109"/>
      <c r="Y31" s="97">
        <f>X31</f>
        <v>0</v>
      </c>
      <c r="Z31" s="109"/>
      <c r="AA31" s="97">
        <f>Z31</f>
        <v>0</v>
      </c>
      <c r="AB31" s="109"/>
      <c r="AC31" s="97">
        <f>AB31</f>
        <v>0</v>
      </c>
      <c r="AD31" s="109"/>
      <c r="AE31" s="97">
        <f>AD31</f>
        <v>0</v>
      </c>
      <c r="AF31" s="109"/>
      <c r="AG31" s="97">
        <f>AF31</f>
        <v>0</v>
      </c>
      <c r="AH31" s="109"/>
      <c r="AI31" s="97">
        <f>AH31</f>
        <v>0</v>
      </c>
      <c r="AJ31" s="109"/>
      <c r="AK31" s="97">
        <f>AJ31</f>
        <v>0</v>
      </c>
      <c r="AL31" s="109"/>
      <c r="AM31" s="97">
        <f>AL31</f>
        <v>0</v>
      </c>
      <c r="AN31" s="109"/>
      <c r="AO31" s="97">
        <f>AN31</f>
        <v>0</v>
      </c>
      <c r="AP31" s="109"/>
      <c r="AQ31" s="97">
        <f>AP31</f>
        <v>0</v>
      </c>
      <c r="AR31" s="109"/>
      <c r="AS31" s="97">
        <f>AR31</f>
        <v>0</v>
      </c>
      <c r="AT31" s="109"/>
      <c r="AU31" s="97">
        <f>AT31</f>
        <v>0</v>
      </c>
      <c r="AV31" s="109"/>
      <c r="AW31" s="97">
        <f>AV31</f>
        <v>0</v>
      </c>
      <c r="AX31" s="109"/>
      <c r="AY31" s="97">
        <f t="shared" si="6"/>
        <v>0</v>
      </c>
    </row>
    <row r="32" spans="1:51" ht="13.5" customHeight="1">
      <c r="A32" s="108" t="s">
        <v>27</v>
      </c>
      <c r="B32" s="108" t="s">
        <v>11</v>
      </c>
      <c r="C32" s="97">
        <f>SUMIF($F$8:$AY$8,"SBC",$F32:$AY32)</f>
        <v>0</v>
      </c>
      <c r="D32" s="97">
        <f t="shared" si="1"/>
        <v>0</v>
      </c>
      <c r="E32" s="97">
        <f t="shared" si="2"/>
        <v>0</v>
      </c>
      <c r="F32" s="109"/>
      <c r="G32" s="97">
        <f t="shared" si="3"/>
        <v>0</v>
      </c>
      <c r="H32" s="109"/>
      <c r="I32" s="97">
        <f t="shared" si="4"/>
        <v>0</v>
      </c>
      <c r="J32" s="109"/>
      <c r="K32" s="97">
        <f t="shared" si="5"/>
        <v>0</v>
      </c>
      <c r="L32" s="109"/>
      <c r="M32" s="97">
        <f>L32</f>
        <v>0</v>
      </c>
      <c r="N32" s="109"/>
      <c r="O32" s="97">
        <f>N32</f>
        <v>0</v>
      </c>
      <c r="P32" s="109"/>
      <c r="Q32" s="97">
        <f>P32</f>
        <v>0</v>
      </c>
      <c r="R32" s="109"/>
      <c r="S32" s="97">
        <f>R32</f>
        <v>0</v>
      </c>
      <c r="T32" s="109"/>
      <c r="U32" s="97">
        <f>T32</f>
        <v>0</v>
      </c>
      <c r="V32" s="109"/>
      <c r="W32" s="97">
        <f>V32</f>
        <v>0</v>
      </c>
      <c r="X32" s="109"/>
      <c r="Y32" s="97">
        <f>X32</f>
        <v>0</v>
      </c>
      <c r="Z32" s="109"/>
      <c r="AA32" s="97">
        <f>Z32</f>
        <v>0</v>
      </c>
      <c r="AB32" s="109"/>
      <c r="AC32" s="97">
        <f>AB32</f>
        <v>0</v>
      </c>
      <c r="AD32" s="109"/>
      <c r="AE32" s="97">
        <f>AD32</f>
        <v>0</v>
      </c>
      <c r="AF32" s="109"/>
      <c r="AG32" s="97">
        <f>AF32</f>
        <v>0</v>
      </c>
      <c r="AH32" s="109"/>
      <c r="AI32" s="97">
        <f>AH32</f>
        <v>0</v>
      </c>
      <c r="AJ32" s="109"/>
      <c r="AK32" s="97">
        <f>AJ32</f>
        <v>0</v>
      </c>
      <c r="AL32" s="109"/>
      <c r="AM32" s="97">
        <f>AL32</f>
        <v>0</v>
      </c>
      <c r="AN32" s="109"/>
      <c r="AO32" s="97">
        <f>AN32</f>
        <v>0</v>
      </c>
      <c r="AP32" s="109"/>
      <c r="AQ32" s="97">
        <f>AP32</f>
        <v>0</v>
      </c>
      <c r="AR32" s="109"/>
      <c r="AS32" s="97">
        <f>AR32</f>
        <v>0</v>
      </c>
      <c r="AT32" s="109"/>
      <c r="AU32" s="97">
        <f>AT32</f>
        <v>0</v>
      </c>
      <c r="AV32" s="109"/>
      <c r="AW32" s="97">
        <f>AV32</f>
        <v>0</v>
      </c>
      <c r="AX32" s="109"/>
      <c r="AY32" s="97">
        <f t="shared" si="6"/>
        <v>0</v>
      </c>
    </row>
    <row r="33" spans="1:51" ht="13.5" customHeight="1">
      <c r="A33" s="107">
        <v>3</v>
      </c>
      <c r="B33" s="107" t="s">
        <v>155</v>
      </c>
      <c r="C33" s="96">
        <f>SUM(C34:C35)</f>
        <v>0</v>
      </c>
      <c r="D33" s="96">
        <f aca="true" t="shared" si="15" ref="D33:AY33">SUM(D34:D35)</f>
        <v>0</v>
      </c>
      <c r="E33" s="96">
        <f t="shared" si="15"/>
        <v>0</v>
      </c>
      <c r="F33" s="96">
        <f t="shared" si="15"/>
        <v>0</v>
      </c>
      <c r="G33" s="96">
        <f t="shared" si="15"/>
        <v>0</v>
      </c>
      <c r="H33" s="96">
        <f t="shared" si="15"/>
        <v>0</v>
      </c>
      <c r="I33" s="96">
        <f t="shared" si="15"/>
        <v>0</v>
      </c>
      <c r="J33" s="96">
        <f t="shared" si="15"/>
        <v>0</v>
      </c>
      <c r="K33" s="96">
        <f t="shared" si="15"/>
        <v>0</v>
      </c>
      <c r="L33" s="96">
        <f t="shared" si="15"/>
        <v>0</v>
      </c>
      <c r="M33" s="96">
        <f t="shared" si="15"/>
        <v>0</v>
      </c>
      <c r="N33" s="96">
        <f t="shared" si="15"/>
        <v>0</v>
      </c>
      <c r="O33" s="96">
        <f t="shared" si="15"/>
        <v>0</v>
      </c>
      <c r="P33" s="96">
        <f t="shared" si="15"/>
        <v>0</v>
      </c>
      <c r="Q33" s="96">
        <f t="shared" si="15"/>
        <v>0</v>
      </c>
      <c r="R33" s="96">
        <f t="shared" si="15"/>
        <v>0</v>
      </c>
      <c r="S33" s="96">
        <f t="shared" si="15"/>
        <v>0</v>
      </c>
      <c r="T33" s="96">
        <f t="shared" si="15"/>
        <v>0</v>
      </c>
      <c r="U33" s="96">
        <f t="shared" si="15"/>
        <v>0</v>
      </c>
      <c r="V33" s="96">
        <f t="shared" si="15"/>
        <v>0</v>
      </c>
      <c r="W33" s="96">
        <f t="shared" si="15"/>
        <v>0</v>
      </c>
      <c r="X33" s="96">
        <f t="shared" si="15"/>
        <v>0</v>
      </c>
      <c r="Y33" s="96">
        <f t="shared" si="15"/>
        <v>0</v>
      </c>
      <c r="Z33" s="96">
        <f t="shared" si="15"/>
        <v>0</v>
      </c>
      <c r="AA33" s="96">
        <f t="shared" si="15"/>
        <v>0</v>
      </c>
      <c r="AB33" s="96">
        <f t="shared" si="15"/>
        <v>0</v>
      </c>
      <c r="AC33" s="96">
        <f t="shared" si="15"/>
        <v>0</v>
      </c>
      <c r="AD33" s="96">
        <f t="shared" si="15"/>
        <v>0</v>
      </c>
      <c r="AE33" s="96">
        <f t="shared" si="15"/>
        <v>0</v>
      </c>
      <c r="AF33" s="96">
        <f t="shared" si="15"/>
        <v>0</v>
      </c>
      <c r="AG33" s="96">
        <f t="shared" si="15"/>
        <v>0</v>
      </c>
      <c r="AH33" s="96">
        <f t="shared" si="15"/>
        <v>0</v>
      </c>
      <c r="AI33" s="96">
        <f t="shared" si="15"/>
        <v>0</v>
      </c>
      <c r="AJ33" s="96">
        <f t="shared" si="15"/>
        <v>0</v>
      </c>
      <c r="AK33" s="96">
        <f t="shared" si="15"/>
        <v>0</v>
      </c>
      <c r="AL33" s="96">
        <f t="shared" si="15"/>
        <v>0</v>
      </c>
      <c r="AM33" s="96">
        <f t="shared" si="15"/>
        <v>0</v>
      </c>
      <c r="AN33" s="96">
        <f t="shared" si="15"/>
        <v>0</v>
      </c>
      <c r="AO33" s="96">
        <f t="shared" si="15"/>
        <v>0</v>
      </c>
      <c r="AP33" s="96">
        <f t="shared" si="15"/>
        <v>0</v>
      </c>
      <c r="AQ33" s="96">
        <f t="shared" si="15"/>
        <v>0</v>
      </c>
      <c r="AR33" s="96">
        <f t="shared" si="15"/>
        <v>0</v>
      </c>
      <c r="AS33" s="96">
        <f t="shared" si="15"/>
        <v>0</v>
      </c>
      <c r="AT33" s="96">
        <f t="shared" si="15"/>
        <v>0</v>
      </c>
      <c r="AU33" s="96">
        <f t="shared" si="15"/>
        <v>0</v>
      </c>
      <c r="AV33" s="96">
        <f t="shared" si="15"/>
        <v>0</v>
      </c>
      <c r="AW33" s="96">
        <f t="shared" si="15"/>
        <v>0</v>
      </c>
      <c r="AX33" s="96">
        <f t="shared" si="15"/>
        <v>0</v>
      </c>
      <c r="AY33" s="96">
        <f t="shared" si="15"/>
        <v>0</v>
      </c>
    </row>
    <row r="34" spans="1:51" ht="13.5" customHeight="1">
      <c r="A34" s="108" t="s">
        <v>32</v>
      </c>
      <c r="B34" s="108" t="s">
        <v>149</v>
      </c>
      <c r="C34" s="97">
        <f>SUMIF($F$8:$AY$8,"SBC",$F34:$AY34)</f>
        <v>0</v>
      </c>
      <c r="D34" s="97">
        <f t="shared" si="1"/>
        <v>0</v>
      </c>
      <c r="E34" s="97">
        <f t="shared" si="2"/>
        <v>0</v>
      </c>
      <c r="F34" s="109"/>
      <c r="G34" s="97">
        <f t="shared" si="3"/>
        <v>0</v>
      </c>
      <c r="H34" s="109"/>
      <c r="I34" s="97">
        <f t="shared" si="4"/>
        <v>0</v>
      </c>
      <c r="J34" s="109"/>
      <c r="K34" s="97">
        <f t="shared" si="5"/>
        <v>0</v>
      </c>
      <c r="L34" s="109"/>
      <c r="M34" s="97">
        <f aca="true" t="shared" si="16" ref="M34:M53">L34</f>
        <v>0</v>
      </c>
      <c r="N34" s="109"/>
      <c r="O34" s="97">
        <f aca="true" t="shared" si="17" ref="O34:O53">N34</f>
        <v>0</v>
      </c>
      <c r="P34" s="109"/>
      <c r="Q34" s="97">
        <f aca="true" t="shared" si="18" ref="Q34:Q53">P34</f>
        <v>0</v>
      </c>
      <c r="R34" s="109"/>
      <c r="S34" s="97">
        <f aca="true" t="shared" si="19" ref="S34:S53">R34</f>
        <v>0</v>
      </c>
      <c r="T34" s="109"/>
      <c r="U34" s="97">
        <f aca="true" t="shared" si="20" ref="U34:U53">T34</f>
        <v>0</v>
      </c>
      <c r="V34" s="109"/>
      <c r="W34" s="97">
        <f aca="true" t="shared" si="21" ref="W34:W53">V34</f>
        <v>0</v>
      </c>
      <c r="X34" s="109"/>
      <c r="Y34" s="97">
        <f aca="true" t="shared" si="22" ref="Y34:Y53">X34</f>
        <v>0</v>
      </c>
      <c r="Z34" s="109"/>
      <c r="AA34" s="97">
        <f aca="true" t="shared" si="23" ref="AA34:AA53">Z34</f>
        <v>0</v>
      </c>
      <c r="AB34" s="109"/>
      <c r="AC34" s="97">
        <f aca="true" t="shared" si="24" ref="AC34:AC53">AB34</f>
        <v>0</v>
      </c>
      <c r="AD34" s="109"/>
      <c r="AE34" s="97">
        <f aca="true" t="shared" si="25" ref="AE34:AE53">AD34</f>
        <v>0</v>
      </c>
      <c r="AF34" s="109"/>
      <c r="AG34" s="97">
        <f aca="true" t="shared" si="26" ref="AG34:AG53">AF34</f>
        <v>0</v>
      </c>
      <c r="AH34" s="109"/>
      <c r="AI34" s="97">
        <f aca="true" t="shared" si="27" ref="AI34:AI53">AH34</f>
        <v>0</v>
      </c>
      <c r="AJ34" s="109"/>
      <c r="AK34" s="97">
        <f aca="true" t="shared" si="28" ref="AK34:AK53">AJ34</f>
        <v>0</v>
      </c>
      <c r="AL34" s="109"/>
      <c r="AM34" s="97">
        <f aca="true" t="shared" si="29" ref="AM34:AM53">AL34</f>
        <v>0</v>
      </c>
      <c r="AN34" s="109"/>
      <c r="AO34" s="97">
        <f aca="true" t="shared" si="30" ref="AO34:AO53">AN34</f>
        <v>0</v>
      </c>
      <c r="AP34" s="109"/>
      <c r="AQ34" s="97">
        <f aca="true" t="shared" si="31" ref="AQ34:AQ53">AP34</f>
        <v>0</v>
      </c>
      <c r="AR34" s="109"/>
      <c r="AS34" s="97">
        <f aca="true" t="shared" si="32" ref="AS34:AS53">AR34</f>
        <v>0</v>
      </c>
      <c r="AT34" s="109"/>
      <c r="AU34" s="97">
        <f aca="true" t="shared" si="33" ref="AU34:AU53">AT34</f>
        <v>0</v>
      </c>
      <c r="AV34" s="109"/>
      <c r="AW34" s="97">
        <f aca="true" t="shared" si="34" ref="AW34:AW53">AV34</f>
        <v>0</v>
      </c>
      <c r="AX34" s="109"/>
      <c r="AY34" s="97">
        <f t="shared" si="6"/>
        <v>0</v>
      </c>
    </row>
    <row r="35" spans="1:51" ht="13.5" customHeight="1">
      <c r="A35" s="110" t="s">
        <v>33</v>
      </c>
      <c r="B35" s="110" t="s">
        <v>11</v>
      </c>
      <c r="C35" s="98">
        <f>SUMIF($F$8:$AY$8,"SBC",$F35:$AY35)</f>
        <v>0</v>
      </c>
      <c r="D35" s="98">
        <f t="shared" si="1"/>
        <v>0</v>
      </c>
      <c r="E35" s="98">
        <f t="shared" si="2"/>
        <v>0</v>
      </c>
      <c r="F35" s="111"/>
      <c r="G35" s="98">
        <f t="shared" si="3"/>
        <v>0</v>
      </c>
      <c r="H35" s="111"/>
      <c r="I35" s="98">
        <f t="shared" si="4"/>
        <v>0</v>
      </c>
      <c r="J35" s="111"/>
      <c r="K35" s="98">
        <f t="shared" si="5"/>
        <v>0</v>
      </c>
      <c r="L35" s="111"/>
      <c r="M35" s="98">
        <f t="shared" si="16"/>
        <v>0</v>
      </c>
      <c r="N35" s="111"/>
      <c r="O35" s="98">
        <f t="shared" si="17"/>
        <v>0</v>
      </c>
      <c r="P35" s="111"/>
      <c r="Q35" s="98">
        <f t="shared" si="18"/>
        <v>0</v>
      </c>
      <c r="R35" s="111"/>
      <c r="S35" s="98">
        <f t="shared" si="19"/>
        <v>0</v>
      </c>
      <c r="T35" s="111"/>
      <c r="U35" s="98">
        <f t="shared" si="20"/>
        <v>0</v>
      </c>
      <c r="V35" s="111"/>
      <c r="W35" s="98">
        <f t="shared" si="21"/>
        <v>0</v>
      </c>
      <c r="X35" s="111"/>
      <c r="Y35" s="98">
        <f t="shared" si="22"/>
        <v>0</v>
      </c>
      <c r="Z35" s="111"/>
      <c r="AA35" s="98">
        <f t="shared" si="23"/>
        <v>0</v>
      </c>
      <c r="AB35" s="111"/>
      <c r="AC35" s="98">
        <f t="shared" si="24"/>
        <v>0</v>
      </c>
      <c r="AD35" s="111"/>
      <c r="AE35" s="98">
        <f t="shared" si="25"/>
        <v>0</v>
      </c>
      <c r="AF35" s="111"/>
      <c r="AG35" s="98">
        <f t="shared" si="26"/>
        <v>0</v>
      </c>
      <c r="AH35" s="111"/>
      <c r="AI35" s="98">
        <f t="shared" si="27"/>
        <v>0</v>
      </c>
      <c r="AJ35" s="111"/>
      <c r="AK35" s="98">
        <f t="shared" si="28"/>
        <v>0</v>
      </c>
      <c r="AL35" s="111"/>
      <c r="AM35" s="98">
        <f t="shared" si="29"/>
        <v>0</v>
      </c>
      <c r="AN35" s="111"/>
      <c r="AO35" s="98">
        <f t="shared" si="30"/>
        <v>0</v>
      </c>
      <c r="AP35" s="111"/>
      <c r="AQ35" s="98">
        <f t="shared" si="31"/>
        <v>0</v>
      </c>
      <c r="AR35" s="111"/>
      <c r="AS35" s="98">
        <f t="shared" si="32"/>
        <v>0</v>
      </c>
      <c r="AT35" s="111"/>
      <c r="AU35" s="98">
        <f t="shared" si="33"/>
        <v>0</v>
      </c>
      <c r="AV35" s="111"/>
      <c r="AW35" s="98">
        <f t="shared" si="34"/>
        <v>0</v>
      </c>
      <c r="AX35" s="111"/>
      <c r="AY35" s="98">
        <f t="shared" si="6"/>
        <v>0</v>
      </c>
    </row>
    <row r="36" spans="1:51" ht="15" customHeight="1" hidden="1">
      <c r="A36" s="112">
        <v>4</v>
      </c>
      <c r="B36" s="113" t="s">
        <v>163</v>
      </c>
      <c r="C36" s="94">
        <f>SUM(C37:C53)</f>
        <v>0</v>
      </c>
      <c r="D36" s="95">
        <f t="shared" si="1"/>
        <v>0</v>
      </c>
      <c r="E36" s="95">
        <f t="shared" si="2"/>
        <v>0</v>
      </c>
      <c r="F36" s="114"/>
      <c r="G36" s="95">
        <f t="shared" si="3"/>
        <v>0</v>
      </c>
      <c r="H36" s="114"/>
      <c r="I36" s="95">
        <f t="shared" si="4"/>
        <v>0</v>
      </c>
      <c r="J36" s="114"/>
      <c r="K36" s="95">
        <f t="shared" si="5"/>
        <v>0</v>
      </c>
      <c r="L36" s="114"/>
      <c r="M36" s="95">
        <f t="shared" si="16"/>
        <v>0</v>
      </c>
      <c r="N36" s="114"/>
      <c r="O36" s="95">
        <f t="shared" si="17"/>
        <v>0</v>
      </c>
      <c r="P36" s="114"/>
      <c r="Q36" s="95">
        <f t="shared" si="18"/>
        <v>0</v>
      </c>
      <c r="R36" s="114"/>
      <c r="S36" s="95">
        <f t="shared" si="19"/>
        <v>0</v>
      </c>
      <c r="T36" s="114"/>
      <c r="U36" s="95">
        <f t="shared" si="20"/>
        <v>0</v>
      </c>
      <c r="V36" s="114"/>
      <c r="W36" s="95">
        <f t="shared" si="21"/>
        <v>0</v>
      </c>
      <c r="X36" s="114"/>
      <c r="Y36" s="95">
        <f t="shared" si="22"/>
        <v>0</v>
      </c>
      <c r="Z36" s="114"/>
      <c r="AA36" s="95">
        <f t="shared" si="23"/>
        <v>0</v>
      </c>
      <c r="AB36" s="114"/>
      <c r="AC36" s="95">
        <f t="shared" si="24"/>
        <v>0</v>
      </c>
      <c r="AD36" s="114"/>
      <c r="AE36" s="95">
        <f t="shared" si="25"/>
        <v>0</v>
      </c>
      <c r="AF36" s="114"/>
      <c r="AG36" s="95">
        <f t="shared" si="26"/>
        <v>0</v>
      </c>
      <c r="AH36" s="114"/>
      <c r="AI36" s="95">
        <f t="shared" si="27"/>
        <v>0</v>
      </c>
      <c r="AJ36" s="114"/>
      <c r="AK36" s="95">
        <f t="shared" si="28"/>
        <v>0</v>
      </c>
      <c r="AL36" s="114"/>
      <c r="AM36" s="95">
        <f t="shared" si="29"/>
        <v>0</v>
      </c>
      <c r="AN36" s="114"/>
      <c r="AO36" s="95">
        <f t="shared" si="30"/>
        <v>0</v>
      </c>
      <c r="AP36" s="114"/>
      <c r="AQ36" s="95">
        <f t="shared" si="31"/>
        <v>0</v>
      </c>
      <c r="AR36" s="114"/>
      <c r="AS36" s="95">
        <f t="shared" si="32"/>
        <v>0</v>
      </c>
      <c r="AT36" s="114"/>
      <c r="AU36" s="95">
        <f t="shared" si="33"/>
        <v>0</v>
      </c>
      <c r="AV36" s="114"/>
      <c r="AW36" s="95">
        <f t="shared" si="34"/>
        <v>0</v>
      </c>
      <c r="AX36" s="114"/>
      <c r="AY36" s="95">
        <f t="shared" si="6"/>
        <v>0</v>
      </c>
    </row>
    <row r="37" spans="1:51" ht="26.25" customHeight="1" hidden="1">
      <c r="A37" s="115" t="s">
        <v>164</v>
      </c>
      <c r="B37" s="116" t="s">
        <v>191</v>
      </c>
      <c r="C37" s="95">
        <f>SUMIF($F$8:$AY$8,"SBC",$F37:$AY37)</f>
        <v>0</v>
      </c>
      <c r="D37" s="95">
        <f t="shared" si="1"/>
        <v>0</v>
      </c>
      <c r="E37" s="95">
        <f t="shared" si="2"/>
        <v>0</v>
      </c>
      <c r="F37" s="114"/>
      <c r="G37" s="95">
        <f t="shared" si="3"/>
        <v>0</v>
      </c>
      <c r="H37" s="114"/>
      <c r="I37" s="95">
        <f t="shared" si="4"/>
        <v>0</v>
      </c>
      <c r="J37" s="114"/>
      <c r="K37" s="95">
        <f t="shared" si="5"/>
        <v>0</v>
      </c>
      <c r="L37" s="114"/>
      <c r="M37" s="95">
        <f t="shared" si="16"/>
        <v>0</v>
      </c>
      <c r="N37" s="114"/>
      <c r="O37" s="95">
        <f t="shared" si="17"/>
        <v>0</v>
      </c>
      <c r="P37" s="114"/>
      <c r="Q37" s="95">
        <f t="shared" si="18"/>
        <v>0</v>
      </c>
      <c r="R37" s="114"/>
      <c r="S37" s="95">
        <f t="shared" si="19"/>
        <v>0</v>
      </c>
      <c r="T37" s="114"/>
      <c r="U37" s="95">
        <f t="shared" si="20"/>
        <v>0</v>
      </c>
      <c r="V37" s="114"/>
      <c r="W37" s="95">
        <f t="shared" si="21"/>
        <v>0</v>
      </c>
      <c r="X37" s="114"/>
      <c r="Y37" s="95">
        <f t="shared" si="22"/>
        <v>0</v>
      </c>
      <c r="Z37" s="114"/>
      <c r="AA37" s="95">
        <f t="shared" si="23"/>
        <v>0</v>
      </c>
      <c r="AB37" s="114"/>
      <c r="AC37" s="95">
        <f t="shared" si="24"/>
        <v>0</v>
      </c>
      <c r="AD37" s="114"/>
      <c r="AE37" s="95">
        <f t="shared" si="25"/>
        <v>0</v>
      </c>
      <c r="AF37" s="114"/>
      <c r="AG37" s="95">
        <f t="shared" si="26"/>
        <v>0</v>
      </c>
      <c r="AH37" s="114"/>
      <c r="AI37" s="95">
        <f t="shared" si="27"/>
        <v>0</v>
      </c>
      <c r="AJ37" s="114"/>
      <c r="AK37" s="95">
        <f t="shared" si="28"/>
        <v>0</v>
      </c>
      <c r="AL37" s="114"/>
      <c r="AM37" s="95">
        <f t="shared" si="29"/>
        <v>0</v>
      </c>
      <c r="AN37" s="114"/>
      <c r="AO37" s="95">
        <f t="shared" si="30"/>
        <v>0</v>
      </c>
      <c r="AP37" s="114"/>
      <c r="AQ37" s="95">
        <f t="shared" si="31"/>
        <v>0</v>
      </c>
      <c r="AR37" s="114"/>
      <c r="AS37" s="95">
        <f t="shared" si="32"/>
        <v>0</v>
      </c>
      <c r="AT37" s="114"/>
      <c r="AU37" s="95">
        <f t="shared" si="33"/>
        <v>0</v>
      </c>
      <c r="AV37" s="114"/>
      <c r="AW37" s="95">
        <f t="shared" si="34"/>
        <v>0</v>
      </c>
      <c r="AX37" s="114"/>
      <c r="AY37" s="95">
        <f t="shared" si="6"/>
        <v>0</v>
      </c>
    </row>
    <row r="38" spans="1:51" ht="26.25" customHeight="1" hidden="1">
      <c r="A38" s="115" t="s">
        <v>165</v>
      </c>
      <c r="B38" s="117" t="s">
        <v>192</v>
      </c>
      <c r="C38" s="95">
        <f>SUMIF($F$8:$AY$8,"SBC",$F38:$AY38)</f>
        <v>0</v>
      </c>
      <c r="D38" s="95">
        <f t="shared" si="1"/>
        <v>0</v>
      </c>
      <c r="E38" s="95">
        <f t="shared" si="2"/>
        <v>0</v>
      </c>
      <c r="F38" s="114"/>
      <c r="G38" s="95">
        <f t="shared" si="3"/>
        <v>0</v>
      </c>
      <c r="H38" s="114"/>
      <c r="I38" s="95">
        <f t="shared" si="4"/>
        <v>0</v>
      </c>
      <c r="J38" s="114"/>
      <c r="K38" s="95">
        <f t="shared" si="5"/>
        <v>0</v>
      </c>
      <c r="L38" s="114"/>
      <c r="M38" s="95">
        <f t="shared" si="16"/>
        <v>0</v>
      </c>
      <c r="N38" s="114"/>
      <c r="O38" s="95">
        <f t="shared" si="17"/>
        <v>0</v>
      </c>
      <c r="P38" s="114"/>
      <c r="Q38" s="95">
        <f t="shared" si="18"/>
        <v>0</v>
      </c>
      <c r="R38" s="114"/>
      <c r="S38" s="95">
        <f t="shared" si="19"/>
        <v>0</v>
      </c>
      <c r="T38" s="114"/>
      <c r="U38" s="95">
        <f t="shared" si="20"/>
        <v>0</v>
      </c>
      <c r="V38" s="114"/>
      <c r="W38" s="95">
        <f t="shared" si="21"/>
        <v>0</v>
      </c>
      <c r="X38" s="114"/>
      <c r="Y38" s="95">
        <f t="shared" si="22"/>
        <v>0</v>
      </c>
      <c r="Z38" s="114"/>
      <c r="AA38" s="95">
        <f t="shared" si="23"/>
        <v>0</v>
      </c>
      <c r="AB38" s="114"/>
      <c r="AC38" s="95">
        <f t="shared" si="24"/>
        <v>0</v>
      </c>
      <c r="AD38" s="114"/>
      <c r="AE38" s="95">
        <f t="shared" si="25"/>
        <v>0</v>
      </c>
      <c r="AF38" s="114"/>
      <c r="AG38" s="95">
        <f t="shared" si="26"/>
        <v>0</v>
      </c>
      <c r="AH38" s="114"/>
      <c r="AI38" s="95">
        <f t="shared" si="27"/>
        <v>0</v>
      </c>
      <c r="AJ38" s="114"/>
      <c r="AK38" s="95">
        <f t="shared" si="28"/>
        <v>0</v>
      </c>
      <c r="AL38" s="114"/>
      <c r="AM38" s="95">
        <f t="shared" si="29"/>
        <v>0</v>
      </c>
      <c r="AN38" s="114"/>
      <c r="AO38" s="95">
        <f t="shared" si="30"/>
        <v>0</v>
      </c>
      <c r="AP38" s="114"/>
      <c r="AQ38" s="95">
        <f t="shared" si="31"/>
        <v>0</v>
      </c>
      <c r="AR38" s="114"/>
      <c r="AS38" s="95">
        <f t="shared" si="32"/>
        <v>0</v>
      </c>
      <c r="AT38" s="114"/>
      <c r="AU38" s="95">
        <f t="shared" si="33"/>
        <v>0</v>
      </c>
      <c r="AV38" s="114"/>
      <c r="AW38" s="95">
        <f t="shared" si="34"/>
        <v>0</v>
      </c>
      <c r="AX38" s="114"/>
      <c r="AY38" s="95">
        <f t="shared" si="6"/>
        <v>0</v>
      </c>
    </row>
    <row r="39" spans="1:51" ht="26.25" customHeight="1" hidden="1">
      <c r="A39" s="115" t="s">
        <v>166</v>
      </c>
      <c r="B39" s="117" t="s">
        <v>193</v>
      </c>
      <c r="C39" s="95">
        <f aca="true" t="shared" si="35" ref="C39:C53">SUMIF($F$8:$AY$8,"SBC",$F39:$AY39)</f>
        <v>0</v>
      </c>
      <c r="D39" s="95">
        <f t="shared" si="1"/>
        <v>0</v>
      </c>
      <c r="E39" s="95">
        <f aca="true" t="shared" si="36" ref="E39:E53">C39-D39</f>
        <v>0</v>
      </c>
      <c r="F39" s="114"/>
      <c r="G39" s="95">
        <f t="shared" si="3"/>
        <v>0</v>
      </c>
      <c r="H39" s="114"/>
      <c r="I39" s="95">
        <f t="shared" si="4"/>
        <v>0</v>
      </c>
      <c r="J39" s="114"/>
      <c r="K39" s="95">
        <f t="shared" si="5"/>
        <v>0</v>
      </c>
      <c r="L39" s="114"/>
      <c r="M39" s="95">
        <f t="shared" si="16"/>
        <v>0</v>
      </c>
      <c r="N39" s="114"/>
      <c r="O39" s="95">
        <f t="shared" si="17"/>
        <v>0</v>
      </c>
      <c r="P39" s="114"/>
      <c r="Q39" s="95">
        <f t="shared" si="18"/>
        <v>0</v>
      </c>
      <c r="R39" s="114"/>
      <c r="S39" s="95">
        <f t="shared" si="19"/>
        <v>0</v>
      </c>
      <c r="T39" s="114"/>
      <c r="U39" s="95">
        <f t="shared" si="20"/>
        <v>0</v>
      </c>
      <c r="V39" s="114"/>
      <c r="W39" s="95">
        <f t="shared" si="21"/>
        <v>0</v>
      </c>
      <c r="X39" s="114"/>
      <c r="Y39" s="95">
        <f t="shared" si="22"/>
        <v>0</v>
      </c>
      <c r="Z39" s="114"/>
      <c r="AA39" s="95">
        <f t="shared" si="23"/>
        <v>0</v>
      </c>
      <c r="AB39" s="114"/>
      <c r="AC39" s="95">
        <f t="shared" si="24"/>
        <v>0</v>
      </c>
      <c r="AD39" s="114"/>
      <c r="AE39" s="95">
        <f t="shared" si="25"/>
        <v>0</v>
      </c>
      <c r="AF39" s="114"/>
      <c r="AG39" s="95">
        <f t="shared" si="26"/>
        <v>0</v>
      </c>
      <c r="AH39" s="114"/>
      <c r="AI39" s="95">
        <f t="shared" si="27"/>
        <v>0</v>
      </c>
      <c r="AJ39" s="114"/>
      <c r="AK39" s="95">
        <f t="shared" si="28"/>
        <v>0</v>
      </c>
      <c r="AL39" s="114"/>
      <c r="AM39" s="95">
        <f t="shared" si="29"/>
        <v>0</v>
      </c>
      <c r="AN39" s="114"/>
      <c r="AO39" s="95">
        <f t="shared" si="30"/>
        <v>0</v>
      </c>
      <c r="AP39" s="114"/>
      <c r="AQ39" s="95">
        <f t="shared" si="31"/>
        <v>0</v>
      </c>
      <c r="AR39" s="114"/>
      <c r="AS39" s="95">
        <f t="shared" si="32"/>
        <v>0</v>
      </c>
      <c r="AT39" s="114"/>
      <c r="AU39" s="95">
        <f t="shared" si="33"/>
        <v>0</v>
      </c>
      <c r="AV39" s="114"/>
      <c r="AW39" s="95">
        <f t="shared" si="34"/>
        <v>0</v>
      </c>
      <c r="AX39" s="114"/>
      <c r="AY39" s="95">
        <f t="shared" si="6"/>
        <v>0</v>
      </c>
    </row>
    <row r="40" spans="1:51" ht="26.25" customHeight="1" hidden="1">
      <c r="A40" s="115" t="s">
        <v>167</v>
      </c>
      <c r="B40" s="118" t="s">
        <v>194</v>
      </c>
      <c r="C40" s="95">
        <f t="shared" si="35"/>
        <v>0</v>
      </c>
      <c r="D40" s="95">
        <f t="shared" si="1"/>
        <v>0</v>
      </c>
      <c r="E40" s="95">
        <f t="shared" si="36"/>
        <v>0</v>
      </c>
      <c r="F40" s="114"/>
      <c r="G40" s="95">
        <f t="shared" si="3"/>
        <v>0</v>
      </c>
      <c r="H40" s="114"/>
      <c r="I40" s="95">
        <f t="shared" si="4"/>
        <v>0</v>
      </c>
      <c r="J40" s="114"/>
      <c r="K40" s="95">
        <f t="shared" si="5"/>
        <v>0</v>
      </c>
      <c r="L40" s="114"/>
      <c r="M40" s="95">
        <f t="shared" si="16"/>
        <v>0</v>
      </c>
      <c r="N40" s="114"/>
      <c r="O40" s="95">
        <f t="shared" si="17"/>
        <v>0</v>
      </c>
      <c r="P40" s="114"/>
      <c r="Q40" s="95">
        <f t="shared" si="18"/>
        <v>0</v>
      </c>
      <c r="R40" s="114"/>
      <c r="S40" s="95">
        <f t="shared" si="19"/>
        <v>0</v>
      </c>
      <c r="T40" s="114"/>
      <c r="U40" s="95">
        <f t="shared" si="20"/>
        <v>0</v>
      </c>
      <c r="V40" s="114"/>
      <c r="W40" s="95">
        <f t="shared" si="21"/>
        <v>0</v>
      </c>
      <c r="X40" s="114"/>
      <c r="Y40" s="95">
        <f t="shared" si="22"/>
        <v>0</v>
      </c>
      <c r="Z40" s="114"/>
      <c r="AA40" s="95">
        <f t="shared" si="23"/>
        <v>0</v>
      </c>
      <c r="AB40" s="114"/>
      <c r="AC40" s="95">
        <f t="shared" si="24"/>
        <v>0</v>
      </c>
      <c r="AD40" s="114"/>
      <c r="AE40" s="95">
        <f t="shared" si="25"/>
        <v>0</v>
      </c>
      <c r="AF40" s="114"/>
      <c r="AG40" s="95">
        <f t="shared" si="26"/>
        <v>0</v>
      </c>
      <c r="AH40" s="114"/>
      <c r="AI40" s="95">
        <f t="shared" si="27"/>
        <v>0</v>
      </c>
      <c r="AJ40" s="114"/>
      <c r="AK40" s="95">
        <f t="shared" si="28"/>
        <v>0</v>
      </c>
      <c r="AL40" s="114"/>
      <c r="AM40" s="95">
        <f t="shared" si="29"/>
        <v>0</v>
      </c>
      <c r="AN40" s="114"/>
      <c r="AO40" s="95">
        <f t="shared" si="30"/>
        <v>0</v>
      </c>
      <c r="AP40" s="114"/>
      <c r="AQ40" s="95">
        <f t="shared" si="31"/>
        <v>0</v>
      </c>
      <c r="AR40" s="114"/>
      <c r="AS40" s="95">
        <f t="shared" si="32"/>
        <v>0</v>
      </c>
      <c r="AT40" s="114"/>
      <c r="AU40" s="95">
        <f t="shared" si="33"/>
        <v>0</v>
      </c>
      <c r="AV40" s="114"/>
      <c r="AW40" s="95">
        <f t="shared" si="34"/>
        <v>0</v>
      </c>
      <c r="AX40" s="114"/>
      <c r="AY40" s="95">
        <f t="shared" si="6"/>
        <v>0</v>
      </c>
    </row>
    <row r="41" spans="1:51" ht="26.25" customHeight="1" hidden="1">
      <c r="A41" s="115" t="s">
        <v>168</v>
      </c>
      <c r="B41" s="117" t="s">
        <v>195</v>
      </c>
      <c r="C41" s="95">
        <f t="shared" si="35"/>
        <v>0</v>
      </c>
      <c r="D41" s="95">
        <f t="shared" si="1"/>
        <v>0</v>
      </c>
      <c r="E41" s="95">
        <f t="shared" si="36"/>
        <v>0</v>
      </c>
      <c r="F41" s="114"/>
      <c r="G41" s="95">
        <f t="shared" si="3"/>
        <v>0</v>
      </c>
      <c r="H41" s="114"/>
      <c r="I41" s="95">
        <f t="shared" si="4"/>
        <v>0</v>
      </c>
      <c r="J41" s="114"/>
      <c r="K41" s="95">
        <f t="shared" si="5"/>
        <v>0</v>
      </c>
      <c r="L41" s="114"/>
      <c r="M41" s="95">
        <f t="shared" si="16"/>
        <v>0</v>
      </c>
      <c r="N41" s="114"/>
      <c r="O41" s="95">
        <f t="shared" si="17"/>
        <v>0</v>
      </c>
      <c r="P41" s="114"/>
      <c r="Q41" s="95">
        <f t="shared" si="18"/>
        <v>0</v>
      </c>
      <c r="R41" s="114"/>
      <c r="S41" s="95">
        <f t="shared" si="19"/>
        <v>0</v>
      </c>
      <c r="T41" s="114"/>
      <c r="U41" s="95">
        <f t="shared" si="20"/>
        <v>0</v>
      </c>
      <c r="V41" s="114"/>
      <c r="W41" s="95">
        <f t="shared" si="21"/>
        <v>0</v>
      </c>
      <c r="X41" s="114"/>
      <c r="Y41" s="95">
        <f t="shared" si="22"/>
        <v>0</v>
      </c>
      <c r="Z41" s="114"/>
      <c r="AA41" s="95">
        <f t="shared" si="23"/>
        <v>0</v>
      </c>
      <c r="AB41" s="114"/>
      <c r="AC41" s="95">
        <f t="shared" si="24"/>
        <v>0</v>
      </c>
      <c r="AD41" s="114"/>
      <c r="AE41" s="95">
        <f t="shared" si="25"/>
        <v>0</v>
      </c>
      <c r="AF41" s="114"/>
      <c r="AG41" s="95">
        <f t="shared" si="26"/>
        <v>0</v>
      </c>
      <c r="AH41" s="114"/>
      <c r="AI41" s="95">
        <f t="shared" si="27"/>
        <v>0</v>
      </c>
      <c r="AJ41" s="114"/>
      <c r="AK41" s="95">
        <f t="shared" si="28"/>
        <v>0</v>
      </c>
      <c r="AL41" s="114"/>
      <c r="AM41" s="95">
        <f t="shared" si="29"/>
        <v>0</v>
      </c>
      <c r="AN41" s="114"/>
      <c r="AO41" s="95">
        <f t="shared" si="30"/>
        <v>0</v>
      </c>
      <c r="AP41" s="114"/>
      <c r="AQ41" s="95">
        <f t="shared" si="31"/>
        <v>0</v>
      </c>
      <c r="AR41" s="114"/>
      <c r="AS41" s="95">
        <f t="shared" si="32"/>
        <v>0</v>
      </c>
      <c r="AT41" s="114"/>
      <c r="AU41" s="95">
        <f t="shared" si="33"/>
        <v>0</v>
      </c>
      <c r="AV41" s="114"/>
      <c r="AW41" s="95">
        <f t="shared" si="34"/>
        <v>0</v>
      </c>
      <c r="AX41" s="114"/>
      <c r="AY41" s="95">
        <f t="shared" si="6"/>
        <v>0</v>
      </c>
    </row>
    <row r="42" spans="1:51" ht="26.25" customHeight="1" hidden="1">
      <c r="A42" s="115" t="s">
        <v>169</v>
      </c>
      <c r="B42" s="118" t="s">
        <v>196</v>
      </c>
      <c r="C42" s="95">
        <f t="shared" si="35"/>
        <v>0</v>
      </c>
      <c r="D42" s="95">
        <f t="shared" si="1"/>
        <v>0</v>
      </c>
      <c r="E42" s="95">
        <f t="shared" si="36"/>
        <v>0</v>
      </c>
      <c r="F42" s="114"/>
      <c r="G42" s="95">
        <f t="shared" si="3"/>
        <v>0</v>
      </c>
      <c r="H42" s="114"/>
      <c r="I42" s="95">
        <f t="shared" si="4"/>
        <v>0</v>
      </c>
      <c r="J42" s="114"/>
      <c r="K42" s="95">
        <f t="shared" si="5"/>
        <v>0</v>
      </c>
      <c r="L42" s="114"/>
      <c r="M42" s="95">
        <f t="shared" si="16"/>
        <v>0</v>
      </c>
      <c r="N42" s="114"/>
      <c r="O42" s="95">
        <f t="shared" si="17"/>
        <v>0</v>
      </c>
      <c r="P42" s="114"/>
      <c r="Q42" s="95">
        <f t="shared" si="18"/>
        <v>0</v>
      </c>
      <c r="R42" s="114"/>
      <c r="S42" s="95">
        <f t="shared" si="19"/>
        <v>0</v>
      </c>
      <c r="T42" s="114"/>
      <c r="U42" s="95">
        <f t="shared" si="20"/>
        <v>0</v>
      </c>
      <c r="V42" s="114"/>
      <c r="W42" s="95">
        <f t="shared" si="21"/>
        <v>0</v>
      </c>
      <c r="X42" s="114"/>
      <c r="Y42" s="95">
        <f t="shared" si="22"/>
        <v>0</v>
      </c>
      <c r="Z42" s="114"/>
      <c r="AA42" s="95">
        <f t="shared" si="23"/>
        <v>0</v>
      </c>
      <c r="AB42" s="114"/>
      <c r="AC42" s="95">
        <f t="shared" si="24"/>
        <v>0</v>
      </c>
      <c r="AD42" s="114"/>
      <c r="AE42" s="95">
        <f t="shared" si="25"/>
        <v>0</v>
      </c>
      <c r="AF42" s="114"/>
      <c r="AG42" s="95">
        <f t="shared" si="26"/>
        <v>0</v>
      </c>
      <c r="AH42" s="114"/>
      <c r="AI42" s="95">
        <f t="shared" si="27"/>
        <v>0</v>
      </c>
      <c r="AJ42" s="114"/>
      <c r="AK42" s="95">
        <f t="shared" si="28"/>
        <v>0</v>
      </c>
      <c r="AL42" s="114"/>
      <c r="AM42" s="95">
        <f t="shared" si="29"/>
        <v>0</v>
      </c>
      <c r="AN42" s="114"/>
      <c r="AO42" s="95">
        <f t="shared" si="30"/>
        <v>0</v>
      </c>
      <c r="AP42" s="114"/>
      <c r="AQ42" s="95">
        <f t="shared" si="31"/>
        <v>0</v>
      </c>
      <c r="AR42" s="114"/>
      <c r="AS42" s="95">
        <f t="shared" si="32"/>
        <v>0</v>
      </c>
      <c r="AT42" s="114"/>
      <c r="AU42" s="95">
        <f t="shared" si="33"/>
        <v>0</v>
      </c>
      <c r="AV42" s="114"/>
      <c r="AW42" s="95">
        <f t="shared" si="34"/>
        <v>0</v>
      </c>
      <c r="AX42" s="114"/>
      <c r="AY42" s="95">
        <f t="shared" si="6"/>
        <v>0</v>
      </c>
    </row>
    <row r="43" spans="1:51" ht="15" customHeight="1" hidden="1">
      <c r="A43" s="115" t="s">
        <v>170</v>
      </c>
      <c r="B43" s="117" t="s">
        <v>197</v>
      </c>
      <c r="C43" s="95">
        <f t="shared" si="35"/>
        <v>0</v>
      </c>
      <c r="D43" s="95">
        <f t="shared" si="1"/>
        <v>0</v>
      </c>
      <c r="E43" s="95">
        <f t="shared" si="36"/>
        <v>0</v>
      </c>
      <c r="F43" s="114"/>
      <c r="G43" s="95">
        <f t="shared" si="3"/>
        <v>0</v>
      </c>
      <c r="H43" s="114"/>
      <c r="I43" s="95">
        <f t="shared" si="4"/>
        <v>0</v>
      </c>
      <c r="J43" s="114"/>
      <c r="K43" s="95">
        <f t="shared" si="5"/>
        <v>0</v>
      </c>
      <c r="L43" s="114"/>
      <c r="M43" s="95">
        <f t="shared" si="16"/>
        <v>0</v>
      </c>
      <c r="N43" s="114"/>
      <c r="O43" s="95">
        <f t="shared" si="17"/>
        <v>0</v>
      </c>
      <c r="P43" s="114"/>
      <c r="Q43" s="95">
        <f t="shared" si="18"/>
        <v>0</v>
      </c>
      <c r="R43" s="114"/>
      <c r="S43" s="95">
        <f t="shared" si="19"/>
        <v>0</v>
      </c>
      <c r="T43" s="114"/>
      <c r="U43" s="95">
        <f t="shared" si="20"/>
        <v>0</v>
      </c>
      <c r="V43" s="114"/>
      <c r="W43" s="95">
        <f t="shared" si="21"/>
        <v>0</v>
      </c>
      <c r="X43" s="114"/>
      <c r="Y43" s="95">
        <f t="shared" si="22"/>
        <v>0</v>
      </c>
      <c r="Z43" s="114"/>
      <c r="AA43" s="95">
        <f t="shared" si="23"/>
        <v>0</v>
      </c>
      <c r="AB43" s="114"/>
      <c r="AC43" s="95">
        <f t="shared" si="24"/>
        <v>0</v>
      </c>
      <c r="AD43" s="114"/>
      <c r="AE43" s="95">
        <f t="shared" si="25"/>
        <v>0</v>
      </c>
      <c r="AF43" s="114"/>
      <c r="AG43" s="95">
        <f t="shared" si="26"/>
        <v>0</v>
      </c>
      <c r="AH43" s="114"/>
      <c r="AI43" s="95">
        <f t="shared" si="27"/>
        <v>0</v>
      </c>
      <c r="AJ43" s="114"/>
      <c r="AK43" s="95">
        <f t="shared" si="28"/>
        <v>0</v>
      </c>
      <c r="AL43" s="114"/>
      <c r="AM43" s="95">
        <f t="shared" si="29"/>
        <v>0</v>
      </c>
      <c r="AN43" s="114"/>
      <c r="AO43" s="95">
        <f t="shared" si="30"/>
        <v>0</v>
      </c>
      <c r="AP43" s="114"/>
      <c r="AQ43" s="95">
        <f t="shared" si="31"/>
        <v>0</v>
      </c>
      <c r="AR43" s="114"/>
      <c r="AS43" s="95">
        <f t="shared" si="32"/>
        <v>0</v>
      </c>
      <c r="AT43" s="114"/>
      <c r="AU43" s="95">
        <f t="shared" si="33"/>
        <v>0</v>
      </c>
      <c r="AV43" s="114"/>
      <c r="AW43" s="95">
        <f t="shared" si="34"/>
        <v>0</v>
      </c>
      <c r="AX43" s="114"/>
      <c r="AY43" s="95">
        <f t="shared" si="6"/>
        <v>0</v>
      </c>
    </row>
    <row r="44" spans="1:51" ht="15" customHeight="1" hidden="1">
      <c r="A44" s="115" t="s">
        <v>171</v>
      </c>
      <c r="B44" s="119" t="s">
        <v>172</v>
      </c>
      <c r="C44" s="95">
        <f t="shared" si="35"/>
        <v>0</v>
      </c>
      <c r="D44" s="95">
        <f t="shared" si="1"/>
        <v>0</v>
      </c>
      <c r="E44" s="95">
        <f t="shared" si="36"/>
        <v>0</v>
      </c>
      <c r="F44" s="114"/>
      <c r="G44" s="95">
        <f t="shared" si="3"/>
        <v>0</v>
      </c>
      <c r="H44" s="114"/>
      <c r="I44" s="95">
        <f t="shared" si="4"/>
        <v>0</v>
      </c>
      <c r="J44" s="114"/>
      <c r="K44" s="95">
        <f t="shared" si="5"/>
        <v>0</v>
      </c>
      <c r="L44" s="114"/>
      <c r="M44" s="95">
        <f t="shared" si="16"/>
        <v>0</v>
      </c>
      <c r="N44" s="114"/>
      <c r="O44" s="95">
        <f t="shared" si="17"/>
        <v>0</v>
      </c>
      <c r="P44" s="114"/>
      <c r="Q44" s="95">
        <f t="shared" si="18"/>
        <v>0</v>
      </c>
      <c r="R44" s="114"/>
      <c r="S44" s="95">
        <f t="shared" si="19"/>
        <v>0</v>
      </c>
      <c r="T44" s="114"/>
      <c r="U44" s="95">
        <f t="shared" si="20"/>
        <v>0</v>
      </c>
      <c r="V44" s="114"/>
      <c r="W44" s="95">
        <f t="shared" si="21"/>
        <v>0</v>
      </c>
      <c r="X44" s="114"/>
      <c r="Y44" s="95">
        <f t="shared" si="22"/>
        <v>0</v>
      </c>
      <c r="Z44" s="114"/>
      <c r="AA44" s="95">
        <f t="shared" si="23"/>
        <v>0</v>
      </c>
      <c r="AB44" s="114"/>
      <c r="AC44" s="95">
        <f t="shared" si="24"/>
        <v>0</v>
      </c>
      <c r="AD44" s="114"/>
      <c r="AE44" s="95">
        <f t="shared" si="25"/>
        <v>0</v>
      </c>
      <c r="AF44" s="114"/>
      <c r="AG44" s="95">
        <f t="shared" si="26"/>
        <v>0</v>
      </c>
      <c r="AH44" s="114"/>
      <c r="AI44" s="95">
        <f t="shared" si="27"/>
        <v>0</v>
      </c>
      <c r="AJ44" s="114"/>
      <c r="AK44" s="95">
        <f t="shared" si="28"/>
        <v>0</v>
      </c>
      <c r="AL44" s="114"/>
      <c r="AM44" s="95">
        <f t="shared" si="29"/>
        <v>0</v>
      </c>
      <c r="AN44" s="114"/>
      <c r="AO44" s="95">
        <f t="shared" si="30"/>
        <v>0</v>
      </c>
      <c r="AP44" s="114"/>
      <c r="AQ44" s="95">
        <f t="shared" si="31"/>
        <v>0</v>
      </c>
      <c r="AR44" s="114"/>
      <c r="AS44" s="95">
        <f t="shared" si="32"/>
        <v>0</v>
      </c>
      <c r="AT44" s="114"/>
      <c r="AU44" s="95">
        <f t="shared" si="33"/>
        <v>0</v>
      </c>
      <c r="AV44" s="114"/>
      <c r="AW44" s="95">
        <f t="shared" si="34"/>
        <v>0</v>
      </c>
      <c r="AX44" s="114"/>
      <c r="AY44" s="95">
        <f t="shared" si="6"/>
        <v>0</v>
      </c>
    </row>
    <row r="45" spans="1:51" ht="15" customHeight="1" hidden="1">
      <c r="A45" s="115" t="s">
        <v>173</v>
      </c>
      <c r="B45" s="119" t="s">
        <v>174</v>
      </c>
      <c r="C45" s="95">
        <f t="shared" si="35"/>
        <v>0</v>
      </c>
      <c r="D45" s="95">
        <f t="shared" si="1"/>
        <v>0</v>
      </c>
      <c r="E45" s="95">
        <f t="shared" si="36"/>
        <v>0</v>
      </c>
      <c r="F45" s="114"/>
      <c r="G45" s="95">
        <f t="shared" si="3"/>
        <v>0</v>
      </c>
      <c r="H45" s="114"/>
      <c r="I45" s="95">
        <f t="shared" si="4"/>
        <v>0</v>
      </c>
      <c r="J45" s="114"/>
      <c r="K45" s="95">
        <f t="shared" si="5"/>
        <v>0</v>
      </c>
      <c r="L45" s="114"/>
      <c r="M45" s="95">
        <f t="shared" si="16"/>
        <v>0</v>
      </c>
      <c r="N45" s="114"/>
      <c r="O45" s="95">
        <f t="shared" si="17"/>
        <v>0</v>
      </c>
      <c r="P45" s="114"/>
      <c r="Q45" s="95">
        <f t="shared" si="18"/>
        <v>0</v>
      </c>
      <c r="R45" s="114"/>
      <c r="S45" s="95">
        <f t="shared" si="19"/>
        <v>0</v>
      </c>
      <c r="T45" s="114"/>
      <c r="U45" s="95">
        <f t="shared" si="20"/>
        <v>0</v>
      </c>
      <c r="V45" s="114"/>
      <c r="W45" s="95">
        <f t="shared" si="21"/>
        <v>0</v>
      </c>
      <c r="X45" s="114"/>
      <c r="Y45" s="95">
        <f t="shared" si="22"/>
        <v>0</v>
      </c>
      <c r="Z45" s="114"/>
      <c r="AA45" s="95">
        <f t="shared" si="23"/>
        <v>0</v>
      </c>
      <c r="AB45" s="114"/>
      <c r="AC45" s="95">
        <f t="shared" si="24"/>
        <v>0</v>
      </c>
      <c r="AD45" s="114"/>
      <c r="AE45" s="95">
        <f t="shared" si="25"/>
        <v>0</v>
      </c>
      <c r="AF45" s="114"/>
      <c r="AG45" s="95">
        <f t="shared" si="26"/>
        <v>0</v>
      </c>
      <c r="AH45" s="114"/>
      <c r="AI45" s="95">
        <f t="shared" si="27"/>
        <v>0</v>
      </c>
      <c r="AJ45" s="114"/>
      <c r="AK45" s="95">
        <f t="shared" si="28"/>
        <v>0</v>
      </c>
      <c r="AL45" s="114"/>
      <c r="AM45" s="95">
        <f t="shared" si="29"/>
        <v>0</v>
      </c>
      <c r="AN45" s="114"/>
      <c r="AO45" s="95">
        <f t="shared" si="30"/>
        <v>0</v>
      </c>
      <c r="AP45" s="114"/>
      <c r="AQ45" s="95">
        <f t="shared" si="31"/>
        <v>0</v>
      </c>
      <c r="AR45" s="114"/>
      <c r="AS45" s="95">
        <f t="shared" si="32"/>
        <v>0</v>
      </c>
      <c r="AT45" s="114"/>
      <c r="AU45" s="95">
        <f t="shared" si="33"/>
        <v>0</v>
      </c>
      <c r="AV45" s="114"/>
      <c r="AW45" s="95">
        <f t="shared" si="34"/>
        <v>0</v>
      </c>
      <c r="AX45" s="114"/>
      <c r="AY45" s="95">
        <f t="shared" si="6"/>
        <v>0</v>
      </c>
    </row>
    <row r="46" spans="1:51" ht="15" customHeight="1" hidden="1">
      <c r="A46" s="115" t="s">
        <v>175</v>
      </c>
      <c r="B46" s="119" t="s">
        <v>176</v>
      </c>
      <c r="C46" s="95">
        <f t="shared" si="35"/>
        <v>0</v>
      </c>
      <c r="D46" s="95">
        <f t="shared" si="1"/>
        <v>0</v>
      </c>
      <c r="E46" s="95">
        <f t="shared" si="36"/>
        <v>0</v>
      </c>
      <c r="F46" s="114"/>
      <c r="G46" s="95">
        <f t="shared" si="3"/>
        <v>0</v>
      </c>
      <c r="H46" s="114"/>
      <c r="I46" s="95">
        <f t="shared" si="4"/>
        <v>0</v>
      </c>
      <c r="J46" s="114"/>
      <c r="K46" s="95">
        <f t="shared" si="5"/>
        <v>0</v>
      </c>
      <c r="L46" s="114"/>
      <c r="M46" s="95">
        <f t="shared" si="16"/>
        <v>0</v>
      </c>
      <c r="N46" s="114"/>
      <c r="O46" s="95">
        <f t="shared" si="17"/>
        <v>0</v>
      </c>
      <c r="P46" s="114"/>
      <c r="Q46" s="95">
        <f t="shared" si="18"/>
        <v>0</v>
      </c>
      <c r="R46" s="114"/>
      <c r="S46" s="95">
        <f t="shared" si="19"/>
        <v>0</v>
      </c>
      <c r="T46" s="114"/>
      <c r="U46" s="95">
        <f t="shared" si="20"/>
        <v>0</v>
      </c>
      <c r="V46" s="114"/>
      <c r="W46" s="95">
        <f t="shared" si="21"/>
        <v>0</v>
      </c>
      <c r="X46" s="114"/>
      <c r="Y46" s="95">
        <f t="shared" si="22"/>
        <v>0</v>
      </c>
      <c r="Z46" s="114"/>
      <c r="AA46" s="95">
        <f t="shared" si="23"/>
        <v>0</v>
      </c>
      <c r="AB46" s="114"/>
      <c r="AC46" s="95">
        <f t="shared" si="24"/>
        <v>0</v>
      </c>
      <c r="AD46" s="114"/>
      <c r="AE46" s="95">
        <f t="shared" si="25"/>
        <v>0</v>
      </c>
      <c r="AF46" s="114"/>
      <c r="AG46" s="95">
        <f t="shared" si="26"/>
        <v>0</v>
      </c>
      <c r="AH46" s="114"/>
      <c r="AI46" s="95">
        <f t="shared" si="27"/>
        <v>0</v>
      </c>
      <c r="AJ46" s="114"/>
      <c r="AK46" s="95">
        <f t="shared" si="28"/>
        <v>0</v>
      </c>
      <c r="AL46" s="114"/>
      <c r="AM46" s="95">
        <f t="shared" si="29"/>
        <v>0</v>
      </c>
      <c r="AN46" s="114"/>
      <c r="AO46" s="95">
        <f t="shared" si="30"/>
        <v>0</v>
      </c>
      <c r="AP46" s="114"/>
      <c r="AQ46" s="95">
        <f t="shared" si="31"/>
        <v>0</v>
      </c>
      <c r="AR46" s="114"/>
      <c r="AS46" s="95">
        <f t="shared" si="32"/>
        <v>0</v>
      </c>
      <c r="AT46" s="114"/>
      <c r="AU46" s="95">
        <f t="shared" si="33"/>
        <v>0</v>
      </c>
      <c r="AV46" s="114"/>
      <c r="AW46" s="95">
        <f t="shared" si="34"/>
        <v>0</v>
      </c>
      <c r="AX46" s="114"/>
      <c r="AY46" s="95">
        <f t="shared" si="6"/>
        <v>0</v>
      </c>
    </row>
    <row r="47" spans="1:51" ht="15" customHeight="1" hidden="1">
      <c r="A47" s="115" t="s">
        <v>177</v>
      </c>
      <c r="B47" s="119" t="s">
        <v>178</v>
      </c>
      <c r="C47" s="95">
        <f t="shared" si="35"/>
        <v>0</v>
      </c>
      <c r="D47" s="95">
        <f t="shared" si="1"/>
        <v>0</v>
      </c>
      <c r="E47" s="95">
        <f t="shared" si="36"/>
        <v>0</v>
      </c>
      <c r="F47" s="114"/>
      <c r="G47" s="95">
        <f t="shared" si="3"/>
        <v>0</v>
      </c>
      <c r="H47" s="114"/>
      <c r="I47" s="95">
        <f t="shared" si="4"/>
        <v>0</v>
      </c>
      <c r="J47" s="114"/>
      <c r="K47" s="95">
        <f t="shared" si="5"/>
        <v>0</v>
      </c>
      <c r="L47" s="114"/>
      <c r="M47" s="95">
        <f t="shared" si="16"/>
        <v>0</v>
      </c>
      <c r="N47" s="114"/>
      <c r="O47" s="95">
        <f t="shared" si="17"/>
        <v>0</v>
      </c>
      <c r="P47" s="114"/>
      <c r="Q47" s="95">
        <f t="shared" si="18"/>
        <v>0</v>
      </c>
      <c r="R47" s="114"/>
      <c r="S47" s="95">
        <f t="shared" si="19"/>
        <v>0</v>
      </c>
      <c r="T47" s="114"/>
      <c r="U47" s="95">
        <f t="shared" si="20"/>
        <v>0</v>
      </c>
      <c r="V47" s="114"/>
      <c r="W47" s="95">
        <f t="shared" si="21"/>
        <v>0</v>
      </c>
      <c r="X47" s="114"/>
      <c r="Y47" s="95">
        <f t="shared" si="22"/>
        <v>0</v>
      </c>
      <c r="Z47" s="114"/>
      <c r="AA47" s="95">
        <f t="shared" si="23"/>
        <v>0</v>
      </c>
      <c r="AB47" s="114"/>
      <c r="AC47" s="95">
        <f t="shared" si="24"/>
        <v>0</v>
      </c>
      <c r="AD47" s="114"/>
      <c r="AE47" s="95">
        <f t="shared" si="25"/>
        <v>0</v>
      </c>
      <c r="AF47" s="114"/>
      <c r="AG47" s="95">
        <f t="shared" si="26"/>
        <v>0</v>
      </c>
      <c r="AH47" s="114"/>
      <c r="AI47" s="95">
        <f t="shared" si="27"/>
        <v>0</v>
      </c>
      <c r="AJ47" s="114"/>
      <c r="AK47" s="95">
        <f t="shared" si="28"/>
        <v>0</v>
      </c>
      <c r="AL47" s="114"/>
      <c r="AM47" s="95">
        <f t="shared" si="29"/>
        <v>0</v>
      </c>
      <c r="AN47" s="114"/>
      <c r="AO47" s="95">
        <f t="shared" si="30"/>
        <v>0</v>
      </c>
      <c r="AP47" s="114"/>
      <c r="AQ47" s="95">
        <f t="shared" si="31"/>
        <v>0</v>
      </c>
      <c r="AR47" s="114"/>
      <c r="AS47" s="95">
        <f t="shared" si="32"/>
        <v>0</v>
      </c>
      <c r="AT47" s="114"/>
      <c r="AU47" s="95">
        <f t="shared" si="33"/>
        <v>0</v>
      </c>
      <c r="AV47" s="114"/>
      <c r="AW47" s="95">
        <f t="shared" si="34"/>
        <v>0</v>
      </c>
      <c r="AX47" s="114"/>
      <c r="AY47" s="95">
        <f t="shared" si="6"/>
        <v>0</v>
      </c>
    </row>
    <row r="48" spans="1:51" ht="15" customHeight="1" hidden="1">
      <c r="A48" s="115" t="s">
        <v>179</v>
      </c>
      <c r="B48" s="119" t="s">
        <v>180</v>
      </c>
      <c r="C48" s="95">
        <f t="shared" si="35"/>
        <v>0</v>
      </c>
      <c r="D48" s="95">
        <f t="shared" si="1"/>
        <v>0</v>
      </c>
      <c r="E48" s="95">
        <f t="shared" si="36"/>
        <v>0</v>
      </c>
      <c r="F48" s="114"/>
      <c r="G48" s="95">
        <f t="shared" si="3"/>
        <v>0</v>
      </c>
      <c r="H48" s="114"/>
      <c r="I48" s="95">
        <f t="shared" si="4"/>
        <v>0</v>
      </c>
      <c r="J48" s="114"/>
      <c r="K48" s="95">
        <f t="shared" si="5"/>
        <v>0</v>
      </c>
      <c r="L48" s="114"/>
      <c r="M48" s="95">
        <f t="shared" si="16"/>
        <v>0</v>
      </c>
      <c r="N48" s="114"/>
      <c r="O48" s="95">
        <f t="shared" si="17"/>
        <v>0</v>
      </c>
      <c r="P48" s="114"/>
      <c r="Q48" s="95">
        <f t="shared" si="18"/>
        <v>0</v>
      </c>
      <c r="R48" s="114"/>
      <c r="S48" s="95">
        <f t="shared" si="19"/>
        <v>0</v>
      </c>
      <c r="T48" s="114"/>
      <c r="U48" s="95">
        <f t="shared" si="20"/>
        <v>0</v>
      </c>
      <c r="V48" s="114"/>
      <c r="W48" s="95">
        <f t="shared" si="21"/>
        <v>0</v>
      </c>
      <c r="X48" s="114"/>
      <c r="Y48" s="95">
        <f t="shared" si="22"/>
        <v>0</v>
      </c>
      <c r="Z48" s="114"/>
      <c r="AA48" s="95">
        <f t="shared" si="23"/>
        <v>0</v>
      </c>
      <c r="AB48" s="114"/>
      <c r="AC48" s="95">
        <f t="shared" si="24"/>
        <v>0</v>
      </c>
      <c r="AD48" s="114"/>
      <c r="AE48" s="95">
        <f t="shared" si="25"/>
        <v>0</v>
      </c>
      <c r="AF48" s="114"/>
      <c r="AG48" s="95">
        <f t="shared" si="26"/>
        <v>0</v>
      </c>
      <c r="AH48" s="114"/>
      <c r="AI48" s="95">
        <f t="shared" si="27"/>
        <v>0</v>
      </c>
      <c r="AJ48" s="114"/>
      <c r="AK48" s="95">
        <f t="shared" si="28"/>
        <v>0</v>
      </c>
      <c r="AL48" s="114"/>
      <c r="AM48" s="95">
        <f t="shared" si="29"/>
        <v>0</v>
      </c>
      <c r="AN48" s="114"/>
      <c r="AO48" s="95">
        <f t="shared" si="30"/>
        <v>0</v>
      </c>
      <c r="AP48" s="114"/>
      <c r="AQ48" s="95">
        <f t="shared" si="31"/>
        <v>0</v>
      </c>
      <c r="AR48" s="114"/>
      <c r="AS48" s="95">
        <f t="shared" si="32"/>
        <v>0</v>
      </c>
      <c r="AT48" s="114"/>
      <c r="AU48" s="95">
        <f t="shared" si="33"/>
        <v>0</v>
      </c>
      <c r="AV48" s="114"/>
      <c r="AW48" s="95">
        <f t="shared" si="34"/>
        <v>0</v>
      </c>
      <c r="AX48" s="114"/>
      <c r="AY48" s="95">
        <f t="shared" si="6"/>
        <v>0</v>
      </c>
    </row>
    <row r="49" spans="1:51" ht="15" customHeight="1" hidden="1">
      <c r="A49" s="115" t="s">
        <v>181</v>
      </c>
      <c r="B49" s="119" t="s">
        <v>182</v>
      </c>
      <c r="C49" s="95">
        <f t="shared" si="35"/>
        <v>0</v>
      </c>
      <c r="D49" s="95">
        <f t="shared" si="1"/>
        <v>0</v>
      </c>
      <c r="E49" s="95">
        <f t="shared" si="36"/>
        <v>0</v>
      </c>
      <c r="F49" s="114"/>
      <c r="G49" s="95">
        <f t="shared" si="3"/>
        <v>0</v>
      </c>
      <c r="H49" s="114"/>
      <c r="I49" s="95">
        <f t="shared" si="4"/>
        <v>0</v>
      </c>
      <c r="J49" s="114"/>
      <c r="K49" s="95">
        <f t="shared" si="5"/>
        <v>0</v>
      </c>
      <c r="L49" s="114"/>
      <c r="M49" s="95">
        <f t="shared" si="16"/>
        <v>0</v>
      </c>
      <c r="N49" s="114"/>
      <c r="O49" s="95">
        <f t="shared" si="17"/>
        <v>0</v>
      </c>
      <c r="P49" s="114"/>
      <c r="Q49" s="95">
        <f t="shared" si="18"/>
        <v>0</v>
      </c>
      <c r="R49" s="114"/>
      <c r="S49" s="95">
        <f t="shared" si="19"/>
        <v>0</v>
      </c>
      <c r="T49" s="114"/>
      <c r="U49" s="95">
        <f t="shared" si="20"/>
        <v>0</v>
      </c>
      <c r="V49" s="114"/>
      <c r="W49" s="95">
        <f t="shared" si="21"/>
        <v>0</v>
      </c>
      <c r="X49" s="114"/>
      <c r="Y49" s="95">
        <f t="shared" si="22"/>
        <v>0</v>
      </c>
      <c r="Z49" s="114"/>
      <c r="AA49" s="95">
        <f t="shared" si="23"/>
        <v>0</v>
      </c>
      <c r="AB49" s="114"/>
      <c r="AC49" s="95">
        <f t="shared" si="24"/>
        <v>0</v>
      </c>
      <c r="AD49" s="114"/>
      <c r="AE49" s="95">
        <f t="shared" si="25"/>
        <v>0</v>
      </c>
      <c r="AF49" s="114"/>
      <c r="AG49" s="95">
        <f t="shared" si="26"/>
        <v>0</v>
      </c>
      <c r="AH49" s="114"/>
      <c r="AI49" s="95">
        <f t="shared" si="27"/>
        <v>0</v>
      </c>
      <c r="AJ49" s="114"/>
      <c r="AK49" s="95">
        <f t="shared" si="28"/>
        <v>0</v>
      </c>
      <c r="AL49" s="114"/>
      <c r="AM49" s="95">
        <f t="shared" si="29"/>
        <v>0</v>
      </c>
      <c r="AN49" s="114"/>
      <c r="AO49" s="95">
        <f t="shared" si="30"/>
        <v>0</v>
      </c>
      <c r="AP49" s="114"/>
      <c r="AQ49" s="95">
        <f t="shared" si="31"/>
        <v>0</v>
      </c>
      <c r="AR49" s="114"/>
      <c r="AS49" s="95">
        <f t="shared" si="32"/>
        <v>0</v>
      </c>
      <c r="AT49" s="114"/>
      <c r="AU49" s="95">
        <f t="shared" si="33"/>
        <v>0</v>
      </c>
      <c r="AV49" s="114"/>
      <c r="AW49" s="95">
        <f t="shared" si="34"/>
        <v>0</v>
      </c>
      <c r="AX49" s="114"/>
      <c r="AY49" s="95">
        <f t="shared" si="6"/>
        <v>0</v>
      </c>
    </row>
    <row r="50" spans="1:51" ht="15" customHeight="1" hidden="1">
      <c r="A50" s="115" t="s">
        <v>183</v>
      </c>
      <c r="B50" s="119" t="s">
        <v>184</v>
      </c>
      <c r="C50" s="95">
        <f t="shared" si="35"/>
        <v>0</v>
      </c>
      <c r="D50" s="95">
        <f t="shared" si="1"/>
        <v>0</v>
      </c>
      <c r="E50" s="95">
        <f t="shared" si="36"/>
        <v>0</v>
      </c>
      <c r="F50" s="114"/>
      <c r="G50" s="95">
        <f t="shared" si="3"/>
        <v>0</v>
      </c>
      <c r="H50" s="114"/>
      <c r="I50" s="95">
        <f t="shared" si="4"/>
        <v>0</v>
      </c>
      <c r="J50" s="114"/>
      <c r="K50" s="95">
        <f t="shared" si="5"/>
        <v>0</v>
      </c>
      <c r="L50" s="114"/>
      <c r="M50" s="95">
        <f t="shared" si="16"/>
        <v>0</v>
      </c>
      <c r="N50" s="114"/>
      <c r="O50" s="95">
        <f t="shared" si="17"/>
        <v>0</v>
      </c>
      <c r="P50" s="114"/>
      <c r="Q50" s="95">
        <f t="shared" si="18"/>
        <v>0</v>
      </c>
      <c r="R50" s="114"/>
      <c r="S50" s="95">
        <f t="shared" si="19"/>
        <v>0</v>
      </c>
      <c r="T50" s="114"/>
      <c r="U50" s="95">
        <f t="shared" si="20"/>
        <v>0</v>
      </c>
      <c r="V50" s="114"/>
      <c r="W50" s="95">
        <f t="shared" si="21"/>
        <v>0</v>
      </c>
      <c r="X50" s="114"/>
      <c r="Y50" s="95">
        <f t="shared" si="22"/>
        <v>0</v>
      </c>
      <c r="Z50" s="114"/>
      <c r="AA50" s="95">
        <f t="shared" si="23"/>
        <v>0</v>
      </c>
      <c r="AB50" s="114"/>
      <c r="AC50" s="95">
        <f t="shared" si="24"/>
        <v>0</v>
      </c>
      <c r="AD50" s="114"/>
      <c r="AE50" s="95">
        <f t="shared" si="25"/>
        <v>0</v>
      </c>
      <c r="AF50" s="114"/>
      <c r="AG50" s="95">
        <f t="shared" si="26"/>
        <v>0</v>
      </c>
      <c r="AH50" s="114"/>
      <c r="AI50" s="95">
        <f t="shared" si="27"/>
        <v>0</v>
      </c>
      <c r="AJ50" s="114"/>
      <c r="AK50" s="95">
        <f t="shared" si="28"/>
        <v>0</v>
      </c>
      <c r="AL50" s="114"/>
      <c r="AM50" s="95">
        <f t="shared" si="29"/>
        <v>0</v>
      </c>
      <c r="AN50" s="114"/>
      <c r="AO50" s="95">
        <f t="shared" si="30"/>
        <v>0</v>
      </c>
      <c r="AP50" s="114"/>
      <c r="AQ50" s="95">
        <f t="shared" si="31"/>
        <v>0</v>
      </c>
      <c r="AR50" s="114"/>
      <c r="AS50" s="95">
        <f t="shared" si="32"/>
        <v>0</v>
      </c>
      <c r="AT50" s="114"/>
      <c r="AU50" s="95">
        <f t="shared" si="33"/>
        <v>0</v>
      </c>
      <c r="AV50" s="114"/>
      <c r="AW50" s="95">
        <f t="shared" si="34"/>
        <v>0</v>
      </c>
      <c r="AX50" s="114"/>
      <c r="AY50" s="95">
        <f t="shared" si="6"/>
        <v>0</v>
      </c>
    </row>
    <row r="51" spans="1:51" ht="15" customHeight="1" hidden="1">
      <c r="A51" s="115" t="s">
        <v>185</v>
      </c>
      <c r="B51" s="119" t="s">
        <v>186</v>
      </c>
      <c r="C51" s="95">
        <f t="shared" si="35"/>
        <v>0</v>
      </c>
      <c r="D51" s="95">
        <f t="shared" si="1"/>
        <v>0</v>
      </c>
      <c r="E51" s="95">
        <f t="shared" si="36"/>
        <v>0</v>
      </c>
      <c r="F51" s="114"/>
      <c r="G51" s="95">
        <f t="shared" si="3"/>
        <v>0</v>
      </c>
      <c r="H51" s="114"/>
      <c r="I51" s="95">
        <f t="shared" si="4"/>
        <v>0</v>
      </c>
      <c r="J51" s="114"/>
      <c r="K51" s="95">
        <f t="shared" si="5"/>
        <v>0</v>
      </c>
      <c r="L51" s="114"/>
      <c r="M51" s="95">
        <f t="shared" si="16"/>
        <v>0</v>
      </c>
      <c r="N51" s="114"/>
      <c r="O51" s="95">
        <f t="shared" si="17"/>
        <v>0</v>
      </c>
      <c r="P51" s="114"/>
      <c r="Q51" s="95">
        <f t="shared" si="18"/>
        <v>0</v>
      </c>
      <c r="R51" s="114"/>
      <c r="S51" s="95">
        <f t="shared" si="19"/>
        <v>0</v>
      </c>
      <c r="T51" s="114"/>
      <c r="U51" s="95">
        <f t="shared" si="20"/>
        <v>0</v>
      </c>
      <c r="V51" s="114"/>
      <c r="W51" s="95">
        <f t="shared" si="21"/>
        <v>0</v>
      </c>
      <c r="X51" s="114"/>
      <c r="Y51" s="95">
        <f t="shared" si="22"/>
        <v>0</v>
      </c>
      <c r="Z51" s="114"/>
      <c r="AA51" s="95">
        <f t="shared" si="23"/>
        <v>0</v>
      </c>
      <c r="AB51" s="114"/>
      <c r="AC51" s="95">
        <f t="shared" si="24"/>
        <v>0</v>
      </c>
      <c r="AD51" s="114"/>
      <c r="AE51" s="95">
        <f t="shared" si="25"/>
        <v>0</v>
      </c>
      <c r="AF51" s="114"/>
      <c r="AG51" s="95">
        <f t="shared" si="26"/>
        <v>0</v>
      </c>
      <c r="AH51" s="114"/>
      <c r="AI51" s="95">
        <f t="shared" si="27"/>
        <v>0</v>
      </c>
      <c r="AJ51" s="114"/>
      <c r="AK51" s="95">
        <f t="shared" si="28"/>
        <v>0</v>
      </c>
      <c r="AL51" s="114"/>
      <c r="AM51" s="95">
        <f t="shared" si="29"/>
        <v>0</v>
      </c>
      <c r="AN51" s="114"/>
      <c r="AO51" s="95">
        <f t="shared" si="30"/>
        <v>0</v>
      </c>
      <c r="AP51" s="114"/>
      <c r="AQ51" s="95">
        <f t="shared" si="31"/>
        <v>0</v>
      </c>
      <c r="AR51" s="114"/>
      <c r="AS51" s="95">
        <f t="shared" si="32"/>
        <v>0</v>
      </c>
      <c r="AT51" s="114"/>
      <c r="AU51" s="95">
        <f t="shared" si="33"/>
        <v>0</v>
      </c>
      <c r="AV51" s="114"/>
      <c r="AW51" s="95">
        <f t="shared" si="34"/>
        <v>0</v>
      </c>
      <c r="AX51" s="114"/>
      <c r="AY51" s="95">
        <f t="shared" si="6"/>
        <v>0</v>
      </c>
    </row>
    <row r="52" spans="1:51" ht="15" customHeight="1" hidden="1">
      <c r="A52" s="115" t="s">
        <v>187</v>
      </c>
      <c r="B52" s="119" t="s">
        <v>188</v>
      </c>
      <c r="C52" s="95">
        <f t="shared" si="35"/>
        <v>0</v>
      </c>
      <c r="D52" s="95">
        <f t="shared" si="1"/>
        <v>0</v>
      </c>
      <c r="E52" s="95">
        <f t="shared" si="36"/>
        <v>0</v>
      </c>
      <c r="F52" s="114"/>
      <c r="G52" s="95">
        <f t="shared" si="3"/>
        <v>0</v>
      </c>
      <c r="H52" s="114"/>
      <c r="I52" s="95">
        <f t="shared" si="4"/>
        <v>0</v>
      </c>
      <c r="J52" s="114"/>
      <c r="K52" s="95">
        <f t="shared" si="5"/>
        <v>0</v>
      </c>
      <c r="L52" s="114"/>
      <c r="M52" s="95">
        <f t="shared" si="16"/>
        <v>0</v>
      </c>
      <c r="N52" s="114"/>
      <c r="O52" s="95">
        <f t="shared" si="17"/>
        <v>0</v>
      </c>
      <c r="P52" s="114"/>
      <c r="Q52" s="95">
        <f t="shared" si="18"/>
        <v>0</v>
      </c>
      <c r="R52" s="114"/>
      <c r="S52" s="95">
        <f t="shared" si="19"/>
        <v>0</v>
      </c>
      <c r="T52" s="114"/>
      <c r="U52" s="95">
        <f t="shared" si="20"/>
        <v>0</v>
      </c>
      <c r="V52" s="114"/>
      <c r="W52" s="95">
        <f t="shared" si="21"/>
        <v>0</v>
      </c>
      <c r="X52" s="114"/>
      <c r="Y52" s="95">
        <f t="shared" si="22"/>
        <v>0</v>
      </c>
      <c r="Z52" s="114"/>
      <c r="AA52" s="95">
        <f t="shared" si="23"/>
        <v>0</v>
      </c>
      <c r="AB52" s="114"/>
      <c r="AC52" s="95">
        <f t="shared" si="24"/>
        <v>0</v>
      </c>
      <c r="AD52" s="114"/>
      <c r="AE52" s="95">
        <f t="shared" si="25"/>
        <v>0</v>
      </c>
      <c r="AF52" s="114"/>
      <c r="AG52" s="95">
        <f t="shared" si="26"/>
        <v>0</v>
      </c>
      <c r="AH52" s="114"/>
      <c r="AI52" s="95">
        <f t="shared" si="27"/>
        <v>0</v>
      </c>
      <c r="AJ52" s="114"/>
      <c r="AK52" s="95">
        <f t="shared" si="28"/>
        <v>0</v>
      </c>
      <c r="AL52" s="114"/>
      <c r="AM52" s="95">
        <f t="shared" si="29"/>
        <v>0</v>
      </c>
      <c r="AN52" s="114"/>
      <c r="AO52" s="95">
        <f t="shared" si="30"/>
        <v>0</v>
      </c>
      <c r="AP52" s="114"/>
      <c r="AQ52" s="95">
        <f t="shared" si="31"/>
        <v>0</v>
      </c>
      <c r="AR52" s="114"/>
      <c r="AS52" s="95">
        <f t="shared" si="32"/>
        <v>0</v>
      </c>
      <c r="AT52" s="114"/>
      <c r="AU52" s="95">
        <f t="shared" si="33"/>
        <v>0</v>
      </c>
      <c r="AV52" s="114"/>
      <c r="AW52" s="95">
        <f t="shared" si="34"/>
        <v>0</v>
      </c>
      <c r="AX52" s="114"/>
      <c r="AY52" s="95">
        <f t="shared" si="6"/>
        <v>0</v>
      </c>
    </row>
    <row r="53" spans="1:51" ht="15" customHeight="1" hidden="1">
      <c r="A53" s="120" t="s">
        <v>189</v>
      </c>
      <c r="B53" s="121" t="s">
        <v>190</v>
      </c>
      <c r="C53" s="95">
        <f t="shared" si="35"/>
        <v>0</v>
      </c>
      <c r="D53" s="95">
        <f t="shared" si="1"/>
        <v>0</v>
      </c>
      <c r="E53" s="95">
        <f t="shared" si="36"/>
        <v>0</v>
      </c>
      <c r="F53" s="114"/>
      <c r="G53" s="95">
        <f t="shared" si="3"/>
        <v>0</v>
      </c>
      <c r="H53" s="114"/>
      <c r="I53" s="95">
        <f t="shared" si="4"/>
        <v>0</v>
      </c>
      <c r="J53" s="114"/>
      <c r="K53" s="95">
        <f t="shared" si="5"/>
        <v>0</v>
      </c>
      <c r="L53" s="114"/>
      <c r="M53" s="95">
        <f t="shared" si="16"/>
        <v>0</v>
      </c>
      <c r="N53" s="114"/>
      <c r="O53" s="95">
        <f t="shared" si="17"/>
        <v>0</v>
      </c>
      <c r="P53" s="114"/>
      <c r="Q53" s="95">
        <f t="shared" si="18"/>
        <v>0</v>
      </c>
      <c r="R53" s="114"/>
      <c r="S53" s="95">
        <f t="shared" si="19"/>
        <v>0</v>
      </c>
      <c r="T53" s="114"/>
      <c r="U53" s="95">
        <f t="shared" si="20"/>
        <v>0</v>
      </c>
      <c r="V53" s="114"/>
      <c r="W53" s="95">
        <f t="shared" si="21"/>
        <v>0</v>
      </c>
      <c r="X53" s="114"/>
      <c r="Y53" s="95">
        <f t="shared" si="22"/>
        <v>0</v>
      </c>
      <c r="Z53" s="114"/>
      <c r="AA53" s="95">
        <f t="shared" si="23"/>
        <v>0</v>
      </c>
      <c r="AB53" s="114"/>
      <c r="AC53" s="95">
        <f t="shared" si="24"/>
        <v>0</v>
      </c>
      <c r="AD53" s="114"/>
      <c r="AE53" s="95">
        <f t="shared" si="25"/>
        <v>0</v>
      </c>
      <c r="AF53" s="114"/>
      <c r="AG53" s="95">
        <f t="shared" si="26"/>
        <v>0</v>
      </c>
      <c r="AH53" s="114"/>
      <c r="AI53" s="95">
        <f t="shared" si="27"/>
        <v>0</v>
      </c>
      <c r="AJ53" s="114"/>
      <c r="AK53" s="95">
        <f t="shared" si="28"/>
        <v>0</v>
      </c>
      <c r="AL53" s="114"/>
      <c r="AM53" s="95">
        <f t="shared" si="29"/>
        <v>0</v>
      </c>
      <c r="AN53" s="114"/>
      <c r="AO53" s="95">
        <f t="shared" si="30"/>
        <v>0</v>
      </c>
      <c r="AP53" s="114"/>
      <c r="AQ53" s="95">
        <f t="shared" si="31"/>
        <v>0</v>
      </c>
      <c r="AR53" s="114"/>
      <c r="AS53" s="95">
        <f t="shared" si="32"/>
        <v>0</v>
      </c>
      <c r="AT53" s="114"/>
      <c r="AU53" s="95">
        <f t="shared" si="33"/>
        <v>0</v>
      </c>
      <c r="AV53" s="114"/>
      <c r="AW53" s="95">
        <f t="shared" si="34"/>
        <v>0</v>
      </c>
      <c r="AX53" s="114"/>
      <c r="AY53" s="95">
        <f t="shared" si="6"/>
        <v>0</v>
      </c>
    </row>
  </sheetData>
  <sheetProtection password="CE28" sheet="1" formatCells="0" formatColumns="0" formatRows="0" insertColumns="0" insertRows="0"/>
  <mergeCells count="30">
    <mergeCell ref="D7:D9"/>
    <mergeCell ref="C7:C9"/>
    <mergeCell ref="B7:B9"/>
    <mergeCell ref="A7:A9"/>
    <mergeCell ref="AL7:AM7"/>
    <mergeCell ref="AN7:AO7"/>
    <mergeCell ref="A4:AY4"/>
    <mergeCell ref="A5:AY5"/>
    <mergeCell ref="AP7:AQ7"/>
    <mergeCell ref="AR7:AS7"/>
    <mergeCell ref="AT7:AU7"/>
    <mergeCell ref="AV7:AW7"/>
    <mergeCell ref="AX7:AY7"/>
    <mergeCell ref="E7:E9"/>
    <mergeCell ref="V7:W7"/>
    <mergeCell ref="X7:Y7"/>
    <mergeCell ref="AH7:AI7"/>
    <mergeCell ref="AJ7:AK7"/>
    <mergeCell ref="AD7:AE7"/>
    <mergeCell ref="AF7:AG7"/>
    <mergeCell ref="Z7:AA7"/>
    <mergeCell ref="AB7:AC7"/>
    <mergeCell ref="F7:G7"/>
    <mergeCell ref="H7:I7"/>
    <mergeCell ref="J7:K7"/>
    <mergeCell ref="L7:M7"/>
    <mergeCell ref="N7:O7"/>
    <mergeCell ref="P7:Q7"/>
    <mergeCell ref="R7:S7"/>
    <mergeCell ref="T7:U7"/>
  </mergeCells>
  <printOptions/>
  <pageMargins left="0.55" right="0.39" top="0.28" bottom="0.27" header="0.2" footer="0.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nguyenthuthuy1</dc:creator>
  <cp:keywords/>
  <dc:description/>
  <cp:lastModifiedBy>Unbreakable™</cp:lastModifiedBy>
  <cp:lastPrinted>2023-10-09T03:00:43Z</cp:lastPrinted>
  <dcterms:created xsi:type="dcterms:W3CDTF">2016-10-14T13:52:32Z</dcterms:created>
  <dcterms:modified xsi:type="dcterms:W3CDTF">2023-10-09T03:10:51Z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wic_System_Copyrig">
    <vt:lpwstr/>
  </property>
</Properties>
</file>