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6" activeTab="0"/>
  </bookViews>
  <sheets>
    <sheet name="Thu hồi ứng chuyển cấp CT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a277Print_Titles">#REF!</definedName>
    <definedName name="cv">'[7]gvl'!$N$17</definedName>
    <definedName name="dd1x2">'[7]gvl'!$N$9</definedName>
    <definedName name="DGCTI592">'[6]DTXL'!#REF!</definedName>
    <definedName name="g">'[2]DG '!#REF!</definedName>
    <definedName name="g40g40">'[1]tuong'!#REF!</definedName>
    <definedName name="j356C8">#REF!</definedName>
    <definedName name="nuoc">'[5]gvl'!$N$38</definedName>
    <definedName name="xm">'[5]gvl'!$N$16</definedName>
  </definedNames>
  <calcPr fullCalcOnLoad="1"/>
</workbook>
</file>

<file path=xl/sharedStrings.xml><?xml version="1.0" encoding="utf-8"?>
<sst xmlns="http://schemas.openxmlformats.org/spreadsheetml/2006/main" count="46" uniqueCount="37">
  <si>
    <t>STT</t>
  </si>
  <si>
    <t>130-132</t>
  </si>
  <si>
    <t>SỞ Y TẾ TỈNH HÀ NAM</t>
  </si>
  <si>
    <t>Chương: 423</t>
  </si>
  <si>
    <t>Chương 423</t>
  </si>
  <si>
    <t>Đơn vị</t>
  </si>
  <si>
    <t>Mã ngành KT (Loại , khoản)</t>
  </si>
  <si>
    <t>Mã số ĐVSDNS</t>
  </si>
  <si>
    <t>Kho bạc nơi giao dịch</t>
  </si>
  <si>
    <t>Cộng</t>
  </si>
  <si>
    <t>Kinh phí nhiệm vụ chi thường xuyên</t>
  </si>
  <si>
    <t>Kinh phí nhiệm vụ chi không thường xuyên</t>
  </si>
  <si>
    <t>Tổng số</t>
  </si>
  <si>
    <t>Bệnh viện Phong</t>
  </si>
  <si>
    <t>KBNN huyện Kim Bảng</t>
  </si>
  <si>
    <t>Kho bạc nhà nước tỉnh Hà Nam</t>
  </si>
  <si>
    <t>Trung tâm Y tế huyện Bình Lục</t>
  </si>
  <si>
    <t>Kho bạc huyện Bình Lục</t>
  </si>
  <si>
    <t>Trung tâm Y tế huyện Thanh Liêm</t>
  </si>
  <si>
    <t>Kho bạc huyện Thanh Liêm</t>
  </si>
  <si>
    <t>Trung tâm Y tế Thị xã Duy Tiên</t>
  </si>
  <si>
    <t xml:space="preserve">Kho bạc Thị xã Duy tiên </t>
  </si>
  <si>
    <t>Trung tâm Y tế huyện Kim Bảng</t>
  </si>
  <si>
    <t>Kho bạc huyện Kim Bảng</t>
  </si>
  <si>
    <t>Trung tâm Y tế huyện Lý Nhân</t>
  </si>
  <si>
    <t>Kho bạc huyện Lý Nhân</t>
  </si>
  <si>
    <t>130-131</t>
  </si>
  <si>
    <t>Trung tâm Y tế TP Phủ Lý</t>
  </si>
  <si>
    <t>bệnh tật</t>
  </si>
  <si>
    <t>Đơn vị tính: VNĐ</t>
  </si>
  <si>
    <t xml:space="preserve">Thu hồi kinh phí đã ứng </t>
  </si>
  <si>
    <t>Chuyển cấp phát chính thức kinh phí ứng trong năm 2021 và năm 2022 theo QĐ 387/QĐ-UBND ngày 07/4/2023 của UBND tỉnh</t>
  </si>
  <si>
    <t>Bệnh viện đa khoa KV Nam Lý</t>
  </si>
  <si>
    <t xml:space="preserve"> CHO TRUNG TÂM Y TẾ CÁC HUYỆN, THỊ XÃ,THÀNH PHỐ VÀ BỆNH VIỆN ĐA KHOA KHU VỰC NAM LÝ </t>
  </si>
  <si>
    <t xml:space="preserve"> DỰ TOÁN THU HỒI ỨNG, CHUYỂN CẤP PHÁT CHÍNH THỨC ĐƯỢC UBND TỈNH GIAO VÀ ĐÃ PHÂN BỔ </t>
  </si>
  <si>
    <t>TRỰC THUỘC SỞ Y TẾ ĐỂ THỰC HIỆN PHÒNG CHÓNG DỊCH COVID-19 TRONG NĂM 2021 VÀ NĂM 2022</t>
  </si>
  <si>
    <t>Kèm theo Quyết định số        /QĐ-SYT ngày 11 tháng 4 năm 2023 của  Sở Y tế tỉnh Hà Nam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</si>
</sst>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#.##0"/>
    <numFmt numFmtId="178" formatCode="#,##0.000"/>
    <numFmt numFmtId="179" formatCode="00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5">
    <font>
      <sz val="10"/>
      <name val="Arial"/>
      <family val="0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12"/>
      <name val=".Vn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u val="single"/>
      <sz val="12"/>
      <name val="Times New Roman"/>
      <family val="1"/>
    </font>
    <font>
      <sz val="8"/>
      <name val="Arial"/>
      <family val="0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23" borderId="5" applyNumberFormat="0" applyFont="0" applyAlignment="0" applyProtection="0"/>
    <xf numFmtId="0" fontId="28" fillId="20" borderId="6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78">
      <alignment/>
      <protection/>
    </xf>
    <xf numFmtId="0" fontId="0" fillId="0" borderId="0" xfId="0" applyAlignment="1" applyProtection="1">
      <alignment/>
      <protection hidden="1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1" fontId="10" fillId="0" borderId="9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3" fontId="33" fillId="0" borderId="11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/>
    </xf>
    <xf numFmtId="3" fontId="33" fillId="0" borderId="12" xfId="0" applyNumberFormat="1" applyFont="1" applyBorder="1" applyAlignment="1">
      <alignment horizontal="center" wrapText="1"/>
    </xf>
    <xf numFmtId="3" fontId="33" fillId="0" borderId="13" xfId="0" applyNumberFormat="1" applyFont="1" applyBorder="1" applyAlignment="1">
      <alignment/>
    </xf>
    <xf numFmtId="3" fontId="34" fillId="0" borderId="13" xfId="0" applyNumberFormat="1" applyFont="1" applyBorder="1" applyAlignment="1">
      <alignment/>
    </xf>
    <xf numFmtId="3" fontId="34" fillId="0" borderId="13" xfId="0" applyNumberFormat="1" applyFont="1" applyBorder="1" applyAlignment="1">
      <alignment vertical="center"/>
    </xf>
    <xf numFmtId="3" fontId="31" fillId="0" borderId="12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/>
    </xf>
    <xf numFmtId="3" fontId="31" fillId="0" borderId="9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1" fontId="31" fillId="0" borderId="10" xfId="0" applyNumberFormat="1" applyFont="1" applyBorder="1" applyAlignment="1">
      <alignment horizontal="center"/>
    </xf>
    <xf numFmtId="3" fontId="31" fillId="0" borderId="14" xfId="0" applyNumberFormat="1" applyFont="1" applyBorder="1" applyAlignment="1">
      <alignment/>
    </xf>
    <xf numFmtId="3" fontId="31" fillId="0" borderId="15" xfId="0" applyNumberFormat="1" applyFont="1" applyBorder="1" applyAlignment="1">
      <alignment horizontal="center"/>
    </xf>
    <xf numFmtId="3" fontId="31" fillId="0" borderId="15" xfId="0" applyNumberFormat="1" applyFont="1" applyBorder="1" applyAlignment="1">
      <alignment/>
    </xf>
    <xf numFmtId="1" fontId="31" fillId="0" borderId="15" xfId="0" applyNumberFormat="1" applyFont="1" applyBorder="1" applyAlignment="1">
      <alignment horizontal="center"/>
    </xf>
    <xf numFmtId="3" fontId="31" fillId="0" borderId="11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3" fontId="32" fillId="0" borderId="16" xfId="0" applyNumberFormat="1" applyFont="1" applyBorder="1" applyAlignment="1">
      <alignment horizontal="center"/>
    </xf>
    <xf numFmtId="3" fontId="33" fillId="0" borderId="17" xfId="0" applyNumberFormat="1" applyFont="1" applyBorder="1" applyAlignment="1">
      <alignment horizontal="center" vertical="center" wrapText="1"/>
    </xf>
    <xf numFmtId="3" fontId="33" fillId="0" borderId="11" xfId="0" applyNumberFormat="1" applyFont="1" applyBorder="1" applyAlignment="1">
      <alignment horizontal="center" vertical="center" wrapText="1"/>
    </xf>
    <xf numFmtId="3" fontId="33" fillId="0" borderId="13" xfId="0" applyNumberFormat="1" applyFont="1" applyBorder="1" applyAlignment="1">
      <alignment horizontal="center" vertical="center" wrapText="1"/>
    </xf>
    <xf numFmtId="3" fontId="33" fillId="0" borderId="18" xfId="0" applyNumberFormat="1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TKKT\DTOAN\dtk48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BVTCMOI\dutoan\500-507\PHUTRO5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UU\PHUONG\21A\SUA\bo%20su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giaT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NGLA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n bu bong lang"/>
      <sheetName val="TkeKT"/>
      <sheetName val="TkeBVTC"/>
      <sheetName val="Sheet2"/>
      <sheetName val="Sheet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6">
          <cell r="N16">
            <v>759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Denbu "/>
      <sheetName val="TDT- DuAn"/>
      <sheetName val="DTXL-ST"/>
      <sheetName val="DTXL"/>
      <sheetName val="DGCT"/>
      <sheetName val="GIa"/>
      <sheetName val="NC"/>
      <sheetName val="M"/>
      <sheetName val="vln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7">
          <cell r="N17">
            <v>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O9" sqref="O9"/>
    </sheetView>
  </sheetViews>
  <sheetFormatPr defaultColWidth="9.140625" defaultRowHeight="12.75"/>
  <cols>
    <col min="1" max="1" width="3.8515625" style="4" customWidth="1"/>
    <col min="2" max="2" width="28.8515625" style="4" customWidth="1"/>
    <col min="3" max="3" width="8.57421875" style="4" customWidth="1"/>
    <col min="4" max="4" width="9.8515625" style="4" customWidth="1"/>
    <col min="5" max="5" width="13.28125" style="4" customWidth="1"/>
    <col min="6" max="6" width="7.8515625" style="4" customWidth="1"/>
    <col min="7" max="7" width="13.421875" style="4" customWidth="1"/>
    <col min="8" max="8" width="13.140625" style="4" customWidth="1"/>
    <col min="9" max="9" width="7.7109375" style="4" customWidth="1"/>
    <col min="10" max="10" width="13.7109375" style="4" customWidth="1"/>
    <col min="11" max="11" width="26.00390625" style="4" customWidth="1"/>
    <col min="12" max="12" width="9.140625" style="5" customWidth="1"/>
    <col min="13" max="13" width="15.7109375" style="5" customWidth="1"/>
    <col min="14" max="14" width="11.00390625" style="5" customWidth="1"/>
    <col min="15" max="15" width="11.140625" style="5" customWidth="1"/>
    <col min="16" max="16384" width="9.140625" style="5" customWidth="1"/>
  </cols>
  <sheetData>
    <row r="1" spans="1:11" ht="25.5" customHeight="1">
      <c r="A1" s="3" t="s">
        <v>2</v>
      </c>
      <c r="B1" s="3"/>
      <c r="J1" s="12"/>
      <c r="K1" s="12"/>
    </row>
    <row r="2" spans="1:14" ht="18.75" customHeight="1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1:14" ht="28.5" customHeight="1">
      <c r="A3" s="44" t="s">
        <v>34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7"/>
      <c r="M3" s="7"/>
      <c r="N3" s="7"/>
    </row>
    <row r="4" spans="1:14" ht="23.25" customHeight="1">
      <c r="A4" s="45" t="s">
        <v>33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7"/>
      <c r="M4" s="7"/>
      <c r="N4" s="7"/>
    </row>
    <row r="5" spans="1:14" ht="23.25" customHeight="1">
      <c r="A5" s="45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7"/>
      <c r="M5" s="7"/>
      <c r="N5" s="7"/>
    </row>
    <row r="6" spans="1:14" ht="21.75" customHeight="1">
      <c r="A6" s="46" t="s">
        <v>36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8"/>
      <c r="M6" s="8"/>
      <c r="N6" s="8"/>
    </row>
    <row r="7" spans="2:11" ht="26.25" customHeight="1">
      <c r="B7" s="9" t="s">
        <v>4</v>
      </c>
      <c r="C7" s="9"/>
      <c r="D7" s="9"/>
      <c r="J7" s="38" t="s">
        <v>29</v>
      </c>
      <c r="K7" s="38"/>
    </row>
    <row r="8" spans="1:11" ht="78" customHeight="1">
      <c r="A8" s="39" t="s">
        <v>0</v>
      </c>
      <c r="B8" s="39" t="s">
        <v>5</v>
      </c>
      <c r="C8" s="39" t="s">
        <v>6</v>
      </c>
      <c r="D8" s="39" t="s">
        <v>7</v>
      </c>
      <c r="E8" s="41" t="s">
        <v>30</v>
      </c>
      <c r="F8" s="42"/>
      <c r="G8" s="43"/>
      <c r="H8" s="41" t="s">
        <v>31</v>
      </c>
      <c r="I8" s="42"/>
      <c r="J8" s="43"/>
      <c r="K8" s="39" t="s">
        <v>8</v>
      </c>
    </row>
    <row r="9" spans="1:11" ht="91.5" customHeight="1">
      <c r="A9" s="40"/>
      <c r="B9" s="40"/>
      <c r="C9" s="40"/>
      <c r="D9" s="40"/>
      <c r="E9" s="20" t="s">
        <v>9</v>
      </c>
      <c r="F9" s="19" t="s">
        <v>10</v>
      </c>
      <c r="G9" s="19" t="s">
        <v>11</v>
      </c>
      <c r="H9" s="20" t="s">
        <v>9</v>
      </c>
      <c r="I9" s="19" t="s">
        <v>10</v>
      </c>
      <c r="J9" s="19" t="s">
        <v>11</v>
      </c>
      <c r="K9" s="40"/>
    </row>
    <row r="10" spans="1:11" s="10" customFormat="1" ht="26.25" customHeight="1">
      <c r="A10" s="21"/>
      <c r="B10" s="22" t="s">
        <v>12</v>
      </c>
      <c r="C10" s="23"/>
      <c r="D10" s="23"/>
      <c r="E10" s="24">
        <f>F10+G10</f>
        <v>42125181000</v>
      </c>
      <c r="F10" s="25">
        <f>SUM(F15:F20)</f>
        <v>0</v>
      </c>
      <c r="G10" s="24">
        <f>SUM(G15:G21)</f>
        <v>42125181000</v>
      </c>
      <c r="H10" s="24">
        <f>I10+J10</f>
        <v>42125181000</v>
      </c>
      <c r="I10" s="25">
        <f>SUM(I15:I20)</f>
        <v>0</v>
      </c>
      <c r="J10" s="24">
        <f>SUM(J15:J21)</f>
        <v>42125181000</v>
      </c>
      <c r="K10" s="26"/>
    </row>
    <row r="11" spans="1:11" ht="18" customHeight="1" hidden="1">
      <c r="A11" s="27">
        <v>1</v>
      </c>
      <c r="B11" s="18" t="s">
        <v>13</v>
      </c>
      <c r="C11" s="18" t="s">
        <v>1</v>
      </c>
      <c r="D11" s="18">
        <v>1052002</v>
      </c>
      <c r="E11" s="18"/>
      <c r="F11" s="18"/>
      <c r="G11" s="18"/>
      <c r="H11" s="18">
        <v>340015</v>
      </c>
      <c r="I11" s="18"/>
      <c r="J11" s="18">
        <v>340015</v>
      </c>
      <c r="K11" s="28" t="s">
        <v>14</v>
      </c>
    </row>
    <row r="12" spans="1:11" ht="18" customHeight="1" hidden="1">
      <c r="A12" s="27"/>
      <c r="B12" s="18"/>
      <c r="C12" s="18"/>
      <c r="D12" s="29"/>
      <c r="E12" s="18"/>
      <c r="F12" s="18"/>
      <c r="G12" s="18"/>
      <c r="H12" s="18"/>
      <c r="I12" s="18"/>
      <c r="J12" s="18"/>
      <c r="K12" s="27"/>
    </row>
    <row r="13" spans="1:11" ht="18" customHeight="1" hidden="1">
      <c r="A13" s="27"/>
      <c r="B13" s="18"/>
      <c r="C13" s="18"/>
      <c r="D13" s="29"/>
      <c r="E13" s="18">
        <f aca="true" t="shared" si="0" ref="E13:E21">F13+G13</f>
        <v>0</v>
      </c>
      <c r="F13" s="18"/>
      <c r="G13" s="18"/>
      <c r="H13" s="18">
        <f>J13</f>
        <v>0</v>
      </c>
      <c r="I13" s="18"/>
      <c r="J13" s="18"/>
      <c r="K13" s="30"/>
    </row>
    <row r="14" spans="1:11" ht="18" customHeight="1" hidden="1">
      <c r="A14" s="27"/>
      <c r="B14" s="18"/>
      <c r="C14" s="18"/>
      <c r="D14" s="29"/>
      <c r="E14" s="18">
        <f t="shared" si="0"/>
        <v>0</v>
      </c>
      <c r="F14" s="18"/>
      <c r="G14" s="18"/>
      <c r="H14" s="18">
        <f>J14</f>
        <v>0</v>
      </c>
      <c r="I14" s="18"/>
      <c r="J14" s="18"/>
      <c r="K14" s="30"/>
    </row>
    <row r="15" spans="1:11" ht="18" customHeight="1">
      <c r="A15" s="27">
        <v>1</v>
      </c>
      <c r="B15" s="18" t="s">
        <v>27</v>
      </c>
      <c r="C15" s="27" t="s">
        <v>26</v>
      </c>
      <c r="D15" s="31">
        <v>1051760</v>
      </c>
      <c r="E15" s="18">
        <f t="shared" si="0"/>
        <v>3519667600</v>
      </c>
      <c r="F15" s="32"/>
      <c r="G15" s="32">
        <f>536337600+2983330000</f>
        <v>3519667600</v>
      </c>
      <c r="H15" s="18">
        <f aca="true" t="shared" si="1" ref="H15:H21">I15+J15</f>
        <v>3519667600</v>
      </c>
      <c r="I15" s="32"/>
      <c r="J15" s="32">
        <f>536337600+2983330000</f>
        <v>3519667600</v>
      </c>
      <c r="K15" s="18" t="s">
        <v>15</v>
      </c>
    </row>
    <row r="16" spans="1:11" ht="18" customHeight="1">
      <c r="A16" s="27">
        <v>2</v>
      </c>
      <c r="B16" s="18" t="s">
        <v>16</v>
      </c>
      <c r="C16" s="27" t="s">
        <v>26</v>
      </c>
      <c r="D16" s="31">
        <v>1051902</v>
      </c>
      <c r="E16" s="18">
        <f t="shared" si="0"/>
        <v>8885715398</v>
      </c>
      <c r="F16" s="32"/>
      <c r="G16" s="32">
        <f>5886050280+2999665118</f>
        <v>8885715398</v>
      </c>
      <c r="H16" s="18">
        <f t="shared" si="1"/>
        <v>8885715398</v>
      </c>
      <c r="I16" s="32"/>
      <c r="J16" s="32">
        <f>5886050280+2999665118</f>
        <v>8885715398</v>
      </c>
      <c r="K16" s="18" t="s">
        <v>17</v>
      </c>
    </row>
    <row r="17" spans="1:11" ht="18" customHeight="1">
      <c r="A17" s="27">
        <v>3</v>
      </c>
      <c r="B17" s="18" t="s">
        <v>18</v>
      </c>
      <c r="C17" s="27" t="s">
        <v>26</v>
      </c>
      <c r="D17" s="31">
        <v>1051899</v>
      </c>
      <c r="E17" s="18">
        <f t="shared" si="0"/>
        <v>5970393989</v>
      </c>
      <c r="F17" s="32"/>
      <c r="G17" s="32">
        <f>3237433330+2732960233+426</f>
        <v>5970393989</v>
      </c>
      <c r="H17" s="18">
        <f t="shared" si="1"/>
        <v>5970393989</v>
      </c>
      <c r="I17" s="32"/>
      <c r="J17" s="32">
        <f>3237433330+2732960233+426</f>
        <v>5970393989</v>
      </c>
      <c r="K17" s="18" t="s">
        <v>19</v>
      </c>
    </row>
    <row r="18" spans="1:11" ht="18" customHeight="1">
      <c r="A18" s="27">
        <v>4</v>
      </c>
      <c r="B18" s="18" t="s">
        <v>20</v>
      </c>
      <c r="C18" s="27" t="s">
        <v>26</v>
      </c>
      <c r="D18" s="31">
        <v>1051897</v>
      </c>
      <c r="E18" s="18">
        <f t="shared" si="0"/>
        <v>8132449700</v>
      </c>
      <c r="F18" s="32"/>
      <c r="G18" s="32">
        <f>5326803920+2805645780</f>
        <v>8132449700</v>
      </c>
      <c r="H18" s="18">
        <f t="shared" si="1"/>
        <v>8132449700</v>
      </c>
      <c r="I18" s="32"/>
      <c r="J18" s="32">
        <f>5326803920+2805645780</f>
        <v>8132449700</v>
      </c>
      <c r="K18" s="18" t="s">
        <v>21</v>
      </c>
    </row>
    <row r="19" spans="1:11" ht="18" customHeight="1">
      <c r="A19" s="27">
        <v>5</v>
      </c>
      <c r="B19" s="18" t="s">
        <v>22</v>
      </c>
      <c r="C19" s="27" t="s">
        <v>26</v>
      </c>
      <c r="D19" s="31">
        <v>1051900</v>
      </c>
      <c r="E19" s="18">
        <f t="shared" si="0"/>
        <v>6531473699</v>
      </c>
      <c r="F19" s="32"/>
      <c r="G19" s="32">
        <f>3856447400+2675026299</f>
        <v>6531473699</v>
      </c>
      <c r="H19" s="18">
        <f t="shared" si="1"/>
        <v>6531473699</v>
      </c>
      <c r="I19" s="32"/>
      <c r="J19" s="32">
        <f>3856447400+2675026299</f>
        <v>6531473699</v>
      </c>
      <c r="K19" s="18" t="s">
        <v>23</v>
      </c>
    </row>
    <row r="20" spans="1:11" ht="18" customHeight="1">
      <c r="A20" s="27">
        <v>6</v>
      </c>
      <c r="B20" s="18" t="s">
        <v>24</v>
      </c>
      <c r="C20" s="27" t="s">
        <v>26</v>
      </c>
      <c r="D20" s="31">
        <v>1051901</v>
      </c>
      <c r="E20" s="18">
        <f t="shared" si="0"/>
        <v>8456099776</v>
      </c>
      <c r="F20" s="32"/>
      <c r="G20" s="32">
        <f>5587247910+2868851866</f>
        <v>8456099776</v>
      </c>
      <c r="H20" s="18">
        <f t="shared" si="1"/>
        <v>8456099776</v>
      </c>
      <c r="I20" s="32"/>
      <c r="J20" s="32">
        <f>5587247910+2868851866</f>
        <v>8456099776</v>
      </c>
      <c r="K20" s="18" t="s">
        <v>25</v>
      </c>
    </row>
    <row r="21" spans="1:11" ht="18.75" customHeight="1">
      <c r="A21" s="33">
        <v>7</v>
      </c>
      <c r="B21" s="34" t="s">
        <v>32</v>
      </c>
      <c r="C21" s="33" t="s">
        <v>1</v>
      </c>
      <c r="D21" s="35">
        <v>1106510</v>
      </c>
      <c r="E21" s="34">
        <f t="shared" si="0"/>
        <v>629380838</v>
      </c>
      <c r="F21" s="34"/>
      <c r="G21" s="34">
        <f>317240510+312140328</f>
        <v>629380838</v>
      </c>
      <c r="H21" s="34">
        <f t="shared" si="1"/>
        <v>629380838</v>
      </c>
      <c r="I21" s="34"/>
      <c r="J21" s="34">
        <f>317240510+312140328</f>
        <v>629380838</v>
      </c>
      <c r="K21" s="36"/>
    </row>
    <row r="22" spans="1:11" ht="18" customHeight="1" hidden="1">
      <c r="A22" s="13"/>
      <c r="B22" s="14" t="s">
        <v>28</v>
      </c>
      <c r="C22" s="15"/>
      <c r="D22" s="16"/>
      <c r="E22" s="17"/>
      <c r="F22" s="17"/>
      <c r="G22" s="17"/>
      <c r="H22" s="17">
        <f>I22+J22</f>
        <v>0</v>
      </c>
      <c r="I22" s="17"/>
      <c r="J22" s="17"/>
      <c r="K22" s="13"/>
    </row>
    <row r="23" spans="2:4" ht="18.75" customHeight="1">
      <c r="B23" s="11"/>
      <c r="C23" s="11"/>
      <c r="D23" s="11"/>
    </row>
    <row r="24" spans="8:10" ht="25.5" customHeight="1">
      <c r="H24" s="37"/>
      <c r="I24" s="37"/>
      <c r="J24" s="37"/>
    </row>
    <row r="25" ht="18.75" customHeight="1"/>
  </sheetData>
  <mergeCells count="13">
    <mergeCell ref="A3:K3"/>
    <mergeCell ref="A4:K4"/>
    <mergeCell ref="A5:K5"/>
    <mergeCell ref="A6:K6"/>
    <mergeCell ref="H24:J24"/>
    <mergeCell ref="J7:K7"/>
    <mergeCell ref="A8:A9"/>
    <mergeCell ref="B8:B9"/>
    <mergeCell ref="C8:C9"/>
    <mergeCell ref="D8:D9"/>
    <mergeCell ref="E8:G8"/>
    <mergeCell ref="H8:J8"/>
    <mergeCell ref="K8:K9"/>
  </mergeCells>
  <printOptions/>
  <pageMargins left="0" right="0" top="0.25" bottom="0.25" header="0.2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Admin</cp:lastModifiedBy>
  <cp:lastPrinted>2023-04-11T04:00:34Z</cp:lastPrinted>
  <dcterms:created xsi:type="dcterms:W3CDTF">2004-04-07T08:07:54Z</dcterms:created>
  <dcterms:modified xsi:type="dcterms:W3CDTF">2023-04-11T07:14:27Z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